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Koptāme" sheetId="5" r:id="rId1"/>
    <sheet name="Ū1" sheetId="3" r:id="rId2"/>
    <sheet name="S1" sheetId="6" r:id="rId3"/>
    <sheet name="S2" sheetId="7" r:id="rId4"/>
  </sheets>
  <calcPr calcId="145621"/>
</workbook>
</file>

<file path=xl/calcChain.xml><?xml version="1.0" encoding="utf-8"?>
<calcChain xmlns="http://schemas.openxmlformats.org/spreadsheetml/2006/main">
  <c r="B23" i="5" l="1"/>
  <c r="A41" i="7"/>
  <c r="O39" i="7"/>
  <c r="L29" i="7"/>
  <c r="N29" i="7"/>
  <c r="H29" i="7"/>
  <c r="M29" i="7" s="1"/>
  <c r="N28" i="7"/>
  <c r="L28" i="7"/>
  <c r="H28" i="7"/>
  <c r="M28" i="7" s="1"/>
  <c r="N27" i="7"/>
  <c r="L27" i="7"/>
  <c r="H27" i="7"/>
  <c r="M27" i="7" s="1"/>
  <c r="N26" i="7"/>
  <c r="L26" i="7"/>
  <c r="H26" i="7"/>
  <c r="M26" i="7" s="1"/>
  <c r="N25" i="7"/>
  <c r="L25" i="7"/>
  <c r="H25" i="7"/>
  <c r="M25" i="7" s="1"/>
  <c r="N24" i="7"/>
  <c r="L24" i="7"/>
  <c r="H24" i="7"/>
  <c r="M24" i="7" s="1"/>
  <c r="N23" i="7"/>
  <c r="L23" i="7"/>
  <c r="H23" i="7"/>
  <c r="M23" i="7" s="1"/>
  <c r="N22" i="7"/>
  <c r="L22" i="7"/>
  <c r="H22" i="7"/>
  <c r="M22" i="7" s="1"/>
  <c r="N21" i="7"/>
  <c r="L21" i="7"/>
  <c r="H21" i="7"/>
  <c r="M21" i="7" s="1"/>
  <c r="N20" i="7"/>
  <c r="L20" i="7"/>
  <c r="H20" i="7"/>
  <c r="M20" i="7" s="1"/>
  <c r="N18" i="7"/>
  <c r="L18" i="7"/>
  <c r="H18" i="7"/>
  <c r="J12" i="7"/>
  <c r="A7" i="7"/>
  <c r="A6" i="7"/>
  <c r="A5" i="7"/>
  <c r="B22" i="5"/>
  <c r="N43" i="6"/>
  <c r="A55" i="6"/>
  <c r="O53" i="6"/>
  <c r="L43" i="6"/>
  <c r="H43" i="6"/>
  <c r="M43" i="6" s="1"/>
  <c r="N42" i="6"/>
  <c r="L42" i="6"/>
  <c r="H42" i="6"/>
  <c r="M42" i="6" s="1"/>
  <c r="N41" i="6"/>
  <c r="L41" i="6"/>
  <c r="H41" i="6"/>
  <c r="J41" i="6" s="1"/>
  <c r="N40" i="6"/>
  <c r="L40" i="6"/>
  <c r="H40" i="6"/>
  <c r="M40" i="6" s="1"/>
  <c r="N39" i="6"/>
  <c r="L39" i="6"/>
  <c r="H39" i="6"/>
  <c r="M39" i="6" s="1"/>
  <c r="N38" i="6"/>
  <c r="L38" i="6"/>
  <c r="H38" i="6"/>
  <c r="M38" i="6" s="1"/>
  <c r="N37" i="6"/>
  <c r="L37" i="6"/>
  <c r="H37" i="6"/>
  <c r="M37" i="6" s="1"/>
  <c r="N36" i="6"/>
  <c r="L36" i="6"/>
  <c r="H36" i="6"/>
  <c r="M36" i="6" s="1"/>
  <c r="N35" i="6"/>
  <c r="L35" i="6"/>
  <c r="H35" i="6"/>
  <c r="J35" i="6" s="1"/>
  <c r="N34" i="6"/>
  <c r="L34" i="6"/>
  <c r="H34" i="6"/>
  <c r="M34" i="6" s="1"/>
  <c r="N33" i="6"/>
  <c r="L33" i="6"/>
  <c r="H33" i="6"/>
  <c r="M33" i="6" s="1"/>
  <c r="N32" i="6"/>
  <c r="L32" i="6"/>
  <c r="H32" i="6"/>
  <c r="M32" i="6" s="1"/>
  <c r="N31" i="6"/>
  <c r="L31" i="6"/>
  <c r="H31" i="6"/>
  <c r="M31" i="6" s="1"/>
  <c r="N30" i="6"/>
  <c r="L30" i="6"/>
  <c r="H30" i="6"/>
  <c r="M30" i="6" s="1"/>
  <c r="N29" i="6"/>
  <c r="L29" i="6"/>
  <c r="H29" i="6"/>
  <c r="J29" i="6" s="1"/>
  <c r="N28" i="6"/>
  <c r="L28" i="6"/>
  <c r="H28" i="6"/>
  <c r="M28" i="6" s="1"/>
  <c r="N27" i="6"/>
  <c r="L27" i="6"/>
  <c r="H27" i="6"/>
  <c r="M27" i="6" s="1"/>
  <c r="N26" i="6"/>
  <c r="L26" i="6"/>
  <c r="H26" i="6"/>
  <c r="M26" i="6" s="1"/>
  <c r="N25" i="6"/>
  <c r="L25" i="6"/>
  <c r="H25" i="6"/>
  <c r="M25" i="6" s="1"/>
  <c r="N24" i="6"/>
  <c r="L24" i="6"/>
  <c r="H24" i="6"/>
  <c r="M24" i="6" s="1"/>
  <c r="N23" i="6"/>
  <c r="L23" i="6"/>
  <c r="H23" i="6"/>
  <c r="J23" i="6" s="1"/>
  <c r="N22" i="6"/>
  <c r="L22" i="6"/>
  <c r="H22" i="6"/>
  <c r="M22" i="6" s="1"/>
  <c r="N21" i="6"/>
  <c r="L21" i="6"/>
  <c r="H21" i="6"/>
  <c r="M21" i="6" s="1"/>
  <c r="N20" i="6"/>
  <c r="L20" i="6"/>
  <c r="H20" i="6"/>
  <c r="M20" i="6" s="1"/>
  <c r="N18" i="6"/>
  <c r="L18" i="6"/>
  <c r="H18" i="6"/>
  <c r="J18" i="6" s="1"/>
  <c r="J12" i="6"/>
  <c r="A7" i="6"/>
  <c r="A6" i="6"/>
  <c r="A5" i="6"/>
  <c r="A64" i="3"/>
  <c r="O62" i="3"/>
  <c r="M18" i="7" l="1"/>
  <c r="M30" i="7" s="1"/>
  <c r="M31" i="7" s="1"/>
  <c r="J18" i="7"/>
  <c r="K18" i="7"/>
  <c r="N30" i="7"/>
  <c r="N31" i="7" s="1"/>
  <c r="L30" i="7"/>
  <c r="L31" i="7" s="1"/>
  <c r="J20" i="7"/>
  <c r="J21" i="7"/>
  <c r="J22" i="7"/>
  <c r="J23" i="7"/>
  <c r="J24" i="7"/>
  <c r="J25" i="7"/>
  <c r="J26" i="7"/>
  <c r="J27" i="7"/>
  <c r="J28" i="7"/>
  <c r="J29" i="7"/>
  <c r="M18" i="6"/>
  <c r="L44" i="6"/>
  <c r="L45" i="6" s="1"/>
  <c r="O41" i="6"/>
  <c r="K41" i="6"/>
  <c r="O23" i="6"/>
  <c r="K23" i="6"/>
  <c r="N44" i="6"/>
  <c r="N45" i="6" s="1"/>
  <c r="O29" i="6"/>
  <c r="K29" i="6"/>
  <c r="O35" i="6"/>
  <c r="K35" i="6"/>
  <c r="J22" i="6"/>
  <c r="J26" i="6"/>
  <c r="J30" i="6"/>
  <c r="J33" i="6"/>
  <c r="J37" i="6"/>
  <c r="J39" i="6"/>
  <c r="J43" i="6"/>
  <c r="J21" i="6"/>
  <c r="J25" i="6"/>
  <c r="J28" i="6"/>
  <c r="J32" i="6"/>
  <c r="J36" i="6"/>
  <c r="J40" i="6"/>
  <c r="J20" i="6"/>
  <c r="J24" i="6"/>
  <c r="J27" i="6"/>
  <c r="J31" i="6"/>
  <c r="J34" i="6"/>
  <c r="J38" i="6"/>
  <c r="J42" i="6"/>
  <c r="M23" i="6"/>
  <c r="M29" i="6"/>
  <c r="M35" i="6"/>
  <c r="M41" i="6"/>
  <c r="K18" i="6"/>
  <c r="O18" i="6"/>
  <c r="P18" i="6" s="1"/>
  <c r="O18" i="7" l="1"/>
  <c r="P18" i="7" s="1"/>
  <c r="O27" i="7"/>
  <c r="P27" i="7" s="1"/>
  <c r="K27" i="7"/>
  <c r="O26" i="7"/>
  <c r="P26" i="7" s="1"/>
  <c r="K26" i="7"/>
  <c r="O25" i="7"/>
  <c r="P25" i="7" s="1"/>
  <c r="K25" i="7"/>
  <c r="O29" i="7"/>
  <c r="P29" i="7" s="1"/>
  <c r="K29" i="7"/>
  <c r="O24" i="7"/>
  <c r="P24" i="7" s="1"/>
  <c r="K24" i="7"/>
  <c r="O23" i="7"/>
  <c r="P23" i="7" s="1"/>
  <c r="K23" i="7"/>
  <c r="O22" i="7"/>
  <c r="P22" i="7" s="1"/>
  <c r="K22" i="7"/>
  <c r="O21" i="7"/>
  <c r="P21" i="7" s="1"/>
  <c r="K21" i="7"/>
  <c r="O28" i="7"/>
  <c r="P28" i="7" s="1"/>
  <c r="K28" i="7"/>
  <c r="O20" i="7"/>
  <c r="K20" i="7"/>
  <c r="M44" i="6"/>
  <c r="M45" i="6" s="1"/>
  <c r="P35" i="6"/>
  <c r="O25" i="6"/>
  <c r="P25" i="6" s="1"/>
  <c r="K25" i="6"/>
  <c r="O43" i="6"/>
  <c r="P43" i="6" s="1"/>
  <c r="K43" i="6"/>
  <c r="O26" i="6"/>
  <c r="P26" i="6" s="1"/>
  <c r="K26" i="6"/>
  <c r="O42" i="6"/>
  <c r="P42" i="6" s="1"/>
  <c r="K42" i="6"/>
  <c r="M10" i="6"/>
  <c r="O38" i="6"/>
  <c r="P38" i="6" s="1"/>
  <c r="K38" i="6"/>
  <c r="O40" i="6"/>
  <c r="P40" i="6" s="1"/>
  <c r="K40" i="6"/>
  <c r="P23" i="6"/>
  <c r="O27" i="6"/>
  <c r="P27" i="6" s="1"/>
  <c r="K27" i="6"/>
  <c r="O34" i="6"/>
  <c r="P34" i="6" s="1"/>
  <c r="K34" i="6"/>
  <c r="O36" i="6"/>
  <c r="P36" i="6" s="1"/>
  <c r="K36" i="6"/>
  <c r="O22" i="6"/>
  <c r="P22" i="6" s="1"/>
  <c r="K22" i="6"/>
  <c r="O31" i="6"/>
  <c r="P31" i="6" s="1"/>
  <c r="K31" i="6"/>
  <c r="O32" i="6"/>
  <c r="P32" i="6" s="1"/>
  <c r="K32" i="6"/>
  <c r="O39" i="6"/>
  <c r="P39" i="6" s="1"/>
  <c r="K39" i="6"/>
  <c r="O28" i="6"/>
  <c r="P28" i="6" s="1"/>
  <c r="K28" i="6"/>
  <c r="O37" i="6"/>
  <c r="P37" i="6" s="1"/>
  <c r="K37" i="6"/>
  <c r="O24" i="6"/>
  <c r="P24" i="6" s="1"/>
  <c r="K24" i="6"/>
  <c r="O33" i="6"/>
  <c r="P33" i="6" s="1"/>
  <c r="K33" i="6"/>
  <c r="O20" i="6"/>
  <c r="K20" i="6"/>
  <c r="O21" i="6"/>
  <c r="P21" i="6" s="1"/>
  <c r="K21" i="6"/>
  <c r="O30" i="6"/>
  <c r="P30" i="6" s="1"/>
  <c r="K30" i="6"/>
  <c r="P29" i="6"/>
  <c r="P41" i="6"/>
  <c r="P20" i="7" l="1"/>
  <c r="P30" i="7" s="1"/>
  <c r="P31" i="7" s="1"/>
  <c r="O30" i="7"/>
  <c r="O31" i="7" s="1"/>
  <c r="P20" i="6"/>
  <c r="P44" i="6" s="1"/>
  <c r="O44" i="6"/>
  <c r="O45" i="6" s="1"/>
  <c r="P34" i="7" l="1"/>
  <c r="P32" i="7"/>
  <c r="P45" i="6"/>
  <c r="P48" i="6" s="1"/>
  <c r="P35" i="7" l="1"/>
  <c r="P46" i="6"/>
  <c r="P49" i="6" s="1"/>
  <c r="C22" i="5" s="1"/>
  <c r="P36" i="7" l="1"/>
  <c r="P37" i="7" s="1"/>
  <c r="M10" i="7" s="1"/>
  <c r="C23" i="5"/>
  <c r="P50" i="6"/>
  <c r="P51" i="6" s="1"/>
  <c r="H20" i="3" l="1"/>
  <c r="J20" i="3" s="1"/>
  <c r="L20" i="3"/>
  <c r="N20" i="3"/>
  <c r="H21" i="3"/>
  <c r="J21" i="3" s="1"/>
  <c r="L21" i="3"/>
  <c r="N21" i="3"/>
  <c r="H22" i="3"/>
  <c r="J22" i="3" s="1"/>
  <c r="L22" i="3"/>
  <c r="N22" i="3"/>
  <c r="H23" i="3"/>
  <c r="J23" i="3" s="1"/>
  <c r="L23" i="3"/>
  <c r="N23" i="3"/>
  <c r="H24" i="3"/>
  <c r="J24" i="3" s="1"/>
  <c r="L24" i="3"/>
  <c r="N24" i="3"/>
  <c r="H25" i="3"/>
  <c r="J25" i="3" s="1"/>
  <c r="L25" i="3"/>
  <c r="N25" i="3"/>
  <c r="H26" i="3"/>
  <c r="L26" i="3"/>
  <c r="N26" i="3"/>
  <c r="H27" i="3"/>
  <c r="L27" i="3"/>
  <c r="N27" i="3"/>
  <c r="H28" i="3"/>
  <c r="L28" i="3"/>
  <c r="N28" i="3"/>
  <c r="H29" i="3"/>
  <c r="L29" i="3"/>
  <c r="N29" i="3"/>
  <c r="H30" i="3"/>
  <c r="L30" i="3"/>
  <c r="N30" i="3"/>
  <c r="H31" i="3"/>
  <c r="L31" i="3"/>
  <c r="N31" i="3"/>
  <c r="H32" i="3"/>
  <c r="M32" i="3" s="1"/>
  <c r="L32" i="3"/>
  <c r="N32" i="3"/>
  <c r="H33" i="3"/>
  <c r="M33" i="3" s="1"/>
  <c r="L33" i="3"/>
  <c r="N33" i="3"/>
  <c r="H34" i="3"/>
  <c r="M34" i="3" s="1"/>
  <c r="L34" i="3"/>
  <c r="N34" i="3"/>
  <c r="H35" i="3"/>
  <c r="M35" i="3" s="1"/>
  <c r="L35" i="3"/>
  <c r="N35" i="3"/>
  <c r="H36" i="3"/>
  <c r="M36" i="3" s="1"/>
  <c r="L36" i="3"/>
  <c r="N36" i="3"/>
  <c r="H37" i="3"/>
  <c r="M37" i="3" s="1"/>
  <c r="L37" i="3"/>
  <c r="N37" i="3"/>
  <c r="H38" i="3"/>
  <c r="M38" i="3" s="1"/>
  <c r="L38" i="3"/>
  <c r="N38" i="3"/>
  <c r="H39" i="3"/>
  <c r="M39" i="3" s="1"/>
  <c r="L39" i="3"/>
  <c r="N39" i="3"/>
  <c r="H40" i="3"/>
  <c r="M40" i="3" s="1"/>
  <c r="L40" i="3"/>
  <c r="N40" i="3"/>
  <c r="H41" i="3"/>
  <c r="J41" i="3" s="1"/>
  <c r="L41" i="3"/>
  <c r="N41" i="3"/>
  <c r="H42" i="3"/>
  <c r="J42" i="3" s="1"/>
  <c r="L42" i="3"/>
  <c r="N42" i="3"/>
  <c r="H43" i="3"/>
  <c r="M43" i="3" s="1"/>
  <c r="L43" i="3"/>
  <c r="N43" i="3"/>
  <c r="H44" i="3"/>
  <c r="M44" i="3" s="1"/>
  <c r="L44" i="3"/>
  <c r="N44" i="3"/>
  <c r="H45" i="3"/>
  <c r="J45" i="3" s="1"/>
  <c r="L45" i="3"/>
  <c r="N45" i="3"/>
  <c r="H46" i="3"/>
  <c r="J46" i="3" s="1"/>
  <c r="L46" i="3"/>
  <c r="N46" i="3"/>
  <c r="H47" i="3"/>
  <c r="M47" i="3" s="1"/>
  <c r="L47" i="3"/>
  <c r="N47" i="3"/>
  <c r="H48" i="3"/>
  <c r="M48" i="3" s="1"/>
  <c r="L48" i="3"/>
  <c r="N48" i="3"/>
  <c r="H49" i="3"/>
  <c r="J49" i="3" s="1"/>
  <c r="L49" i="3"/>
  <c r="N49" i="3"/>
  <c r="H50" i="3"/>
  <c r="J50" i="3" s="1"/>
  <c r="L50" i="3"/>
  <c r="N50" i="3"/>
  <c r="H51" i="3"/>
  <c r="M51" i="3" s="1"/>
  <c r="L51" i="3"/>
  <c r="N51" i="3"/>
  <c r="H52" i="3"/>
  <c r="J52" i="3" s="1"/>
  <c r="L52" i="3"/>
  <c r="N52" i="3"/>
  <c r="N18" i="3"/>
  <c r="L18" i="3"/>
  <c r="L53" i="3" s="1"/>
  <c r="H18" i="3"/>
  <c r="J18" i="3" s="1"/>
  <c r="B21" i="5"/>
  <c r="J12" i="3"/>
  <c r="A7" i="3"/>
  <c r="A6" i="3"/>
  <c r="A5" i="3"/>
  <c r="J35" i="3" l="1"/>
  <c r="O35" i="3" s="1"/>
  <c r="P35" i="3" s="1"/>
  <c r="J33" i="3"/>
  <c r="M42" i="3"/>
  <c r="L54" i="3"/>
  <c r="J44" i="3"/>
  <c r="O44" i="3" s="1"/>
  <c r="P44" i="3" s="1"/>
  <c r="J43" i="3"/>
  <c r="J37" i="3"/>
  <c r="K37" i="3" s="1"/>
  <c r="N53" i="3"/>
  <c r="N54" i="3" s="1"/>
  <c r="J51" i="3"/>
  <c r="K51" i="3" s="1"/>
  <c r="J34" i="3"/>
  <c r="O34" i="3" s="1"/>
  <c r="P34" i="3" s="1"/>
  <c r="J32" i="3"/>
  <c r="K32" i="3" s="1"/>
  <c r="J47" i="3"/>
  <c r="K47" i="3" s="1"/>
  <c r="J39" i="3"/>
  <c r="K39" i="3" s="1"/>
  <c r="M52" i="3"/>
  <c r="M50" i="3"/>
  <c r="J48" i="3"/>
  <c r="O48" i="3" s="1"/>
  <c r="P48" i="3" s="1"/>
  <c r="M46" i="3"/>
  <c r="K49" i="3"/>
  <c r="O49" i="3"/>
  <c r="K45" i="3"/>
  <c r="O45" i="3"/>
  <c r="K41" i="3"/>
  <c r="O41" i="3"/>
  <c r="K50" i="3"/>
  <c r="O50" i="3"/>
  <c r="K46" i="3"/>
  <c r="O46" i="3"/>
  <c r="K42" i="3"/>
  <c r="O42" i="3"/>
  <c r="P42" i="3" s="1"/>
  <c r="M45" i="3"/>
  <c r="K25" i="3"/>
  <c r="O25" i="3"/>
  <c r="J30" i="3"/>
  <c r="M30" i="3"/>
  <c r="K22" i="3"/>
  <c r="O22" i="3"/>
  <c r="J40" i="3"/>
  <c r="J38" i="3"/>
  <c r="J36" i="3"/>
  <c r="J27" i="3"/>
  <c r="M27" i="3"/>
  <c r="K24" i="3"/>
  <c r="O24" i="3"/>
  <c r="M49" i="3"/>
  <c r="K43" i="3"/>
  <c r="O43" i="3"/>
  <c r="P43" i="3" s="1"/>
  <c r="M41" i="3"/>
  <c r="J29" i="3"/>
  <c r="M29" i="3"/>
  <c r="K21" i="3"/>
  <c r="O21" i="3"/>
  <c r="J26" i="3"/>
  <c r="M26" i="3"/>
  <c r="K35" i="3"/>
  <c r="K33" i="3"/>
  <c r="O33" i="3"/>
  <c r="P33" i="3" s="1"/>
  <c r="J31" i="3"/>
  <c r="M31" i="3"/>
  <c r="K23" i="3"/>
  <c r="O23" i="3"/>
  <c r="K52" i="3"/>
  <c r="O52" i="3"/>
  <c r="K44" i="3"/>
  <c r="J28" i="3"/>
  <c r="M28" i="3"/>
  <c r="K20" i="3"/>
  <c r="O20" i="3"/>
  <c r="M25" i="3"/>
  <c r="M24" i="3"/>
  <c r="M23" i="3"/>
  <c r="M22" i="3"/>
  <c r="M21" i="3"/>
  <c r="M20" i="3"/>
  <c r="O18" i="3"/>
  <c r="K18" i="3"/>
  <c r="M18" i="3"/>
  <c r="P20" i="3" l="1"/>
  <c r="O51" i="3"/>
  <c r="P51" i="3" s="1"/>
  <c r="P46" i="3"/>
  <c r="O37" i="3"/>
  <c r="P37" i="3" s="1"/>
  <c r="K34" i="3"/>
  <c r="O32" i="3"/>
  <c r="P32" i="3" s="1"/>
  <c r="O47" i="3"/>
  <c r="P47" i="3" s="1"/>
  <c r="K48" i="3"/>
  <c r="M53" i="3"/>
  <c r="M54" i="3" s="1"/>
  <c r="P50" i="3"/>
  <c r="O39" i="3"/>
  <c r="P39" i="3" s="1"/>
  <c r="P52" i="3"/>
  <c r="P21" i="3"/>
  <c r="P22" i="3"/>
  <c r="P41" i="3"/>
  <c r="K27" i="3"/>
  <c r="O27" i="3"/>
  <c r="P27" i="3" s="1"/>
  <c r="K28" i="3"/>
  <c r="O28" i="3"/>
  <c r="P28" i="3" s="1"/>
  <c r="K31" i="3"/>
  <c r="O31" i="3"/>
  <c r="P31" i="3" s="1"/>
  <c r="P24" i="3"/>
  <c r="K29" i="3"/>
  <c r="O29" i="3"/>
  <c r="P29" i="3" s="1"/>
  <c r="K40" i="3"/>
  <c r="O40" i="3"/>
  <c r="P40" i="3" s="1"/>
  <c r="K26" i="3"/>
  <c r="O26" i="3"/>
  <c r="P26" i="3" s="1"/>
  <c r="K30" i="3"/>
  <c r="O30" i="3"/>
  <c r="P30" i="3" s="1"/>
  <c r="P25" i="3"/>
  <c r="K36" i="3"/>
  <c r="O36" i="3"/>
  <c r="P36" i="3" s="1"/>
  <c r="P45" i="3"/>
  <c r="P23" i="3"/>
  <c r="K38" i="3"/>
  <c r="O38" i="3"/>
  <c r="P38" i="3" s="1"/>
  <c r="P49" i="3"/>
  <c r="P18" i="3"/>
  <c r="O53" i="3" l="1"/>
  <c r="O54" i="3" s="1"/>
  <c r="P53" i="3"/>
  <c r="P54" i="3" s="1"/>
  <c r="P55" i="3" s="1"/>
  <c r="P57" i="3" l="1"/>
  <c r="P58" i="3" s="1"/>
  <c r="P59" i="3" l="1"/>
  <c r="P60" i="3" s="1"/>
  <c r="M10" i="3" s="1"/>
  <c r="C21" i="5"/>
  <c r="C24" i="5" s="1"/>
  <c r="C25" i="5" s="1"/>
  <c r="C26" i="5" s="1"/>
</calcChain>
</file>

<file path=xl/sharedStrings.xml><?xml version="1.0" encoding="utf-8"?>
<sst xmlns="http://schemas.openxmlformats.org/spreadsheetml/2006/main" count="393" uniqueCount="146">
  <si>
    <t>Tāmes izmaksas</t>
  </si>
  <si>
    <t>euro</t>
  </si>
  <si>
    <t>Vienības izmaksas</t>
  </si>
  <si>
    <t>Kopā uz visu apjomu</t>
  </si>
  <si>
    <t>Nr.p.k.</t>
  </si>
  <si>
    <t>Kods</t>
  </si>
  <si>
    <t>Mērvienība</t>
  </si>
  <si>
    <t>Daudzums</t>
  </si>
  <si>
    <t>Laika norma (c/h).</t>
  </si>
  <si>
    <t>Darba samaksas likme (euro/h)</t>
  </si>
  <si>
    <t>Darba alga (euro)</t>
  </si>
  <si>
    <t>Mehānismi (euro)</t>
  </si>
  <si>
    <t>Kopā (euro)</t>
  </si>
  <si>
    <t>Darbietilpība     (c/h)</t>
  </si>
  <si>
    <t>Darba alga      (euro)</t>
  </si>
  <si>
    <t>Mehānismi      (euro)</t>
  </si>
  <si>
    <t>Summa (euro)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</si>
  <si>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</si>
  <si>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</si>
  <si>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</si>
  <si>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</si>
  <si>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</si>
  <si>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</si>
  <si>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</si>
  <si>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</si>
  <si>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</si>
  <si>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</si>
  <si>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</si>
  <si>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</si>
  <si>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</si>
  <si>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</si>
  <si>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</si>
  <si>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</si>
  <si>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Lokālā tāme Nr. 1</t>
  </si>
  <si>
    <t>(Darba veids vai konstruktīvā elementa nosaukums)</t>
  </si>
  <si>
    <t xml:space="preserve">Pasūtījuma  Nr. :         </t>
  </si>
  <si>
    <t>Tāme sastādīta 2018.gada tirgus cenās, pamatojoties uz uzmērijumiem objektā .</t>
  </si>
  <si>
    <t xml:space="preserve">                             Darba nosaukums</t>
  </si>
  <si>
    <t>Materiāli  (euro)</t>
  </si>
  <si>
    <t>Materiāli       (euro)</t>
  </si>
  <si>
    <t>gb</t>
  </si>
  <si>
    <t>Aizbīdnis čug.DN 100 ar gum.ķīli </t>
  </si>
  <si>
    <t>Līkums tērauda metin.DN 100</t>
  </si>
  <si>
    <t>Trejgabals tērauda metin.DN 100</t>
  </si>
  <si>
    <t>Atloks DN 100</t>
  </si>
  <si>
    <t>Pāreja DN 100 uz 50</t>
  </si>
  <si>
    <t>Pāreja DN 100 uz 76</t>
  </si>
  <si>
    <t>Čuguna līkums i-i Dn 25</t>
  </si>
  <si>
    <t>Īsā vītne cinkota Dn 25</t>
  </si>
  <si>
    <t>Cinkota čuguna saskrūve i-i DN 25</t>
  </si>
  <si>
    <t>Lodveida ventilis i-i DN 25</t>
  </si>
  <si>
    <t>Pāreja DN 76 uz 50</t>
  </si>
  <si>
    <t>Cinkota čuguna saskrūve i-i DN 50</t>
  </si>
  <si>
    <t>Lodveida ventilis i-i DN 50</t>
  </si>
  <si>
    <t>Lodveida ventilis i-ā DN 25</t>
  </si>
  <si>
    <t>Līkums tērauda metin.DN 50</t>
  </si>
  <si>
    <t>Trejgabals tērauda metin. pārejas DN 50/25/50</t>
  </si>
  <si>
    <t>Līkums tērauda metin.DN 76</t>
  </si>
  <si>
    <t>Cinkota čuguna saskrūve i-ā DN 25</t>
  </si>
  <si>
    <t>Īsā vītne cinkota Dn 32</t>
  </si>
  <si>
    <t>Čuguna līkums i-ā Dn 32</t>
  </si>
  <si>
    <t>Cinkota čuguna saskrūve i-i DN 32</t>
  </si>
  <si>
    <t>Lodveida ventilis i-ā DN 32</t>
  </si>
  <si>
    <t>Cinkota čuguna saskrūve i-ā DN 32</t>
  </si>
  <si>
    <t>Cinkota čuguna saskrūve i-ā DN 50</t>
  </si>
  <si>
    <t>Lodveida ventilis i-ā DN 50</t>
  </si>
  <si>
    <t>Īsā vītne cinkota Dn 50</t>
  </si>
  <si>
    <t>Čuguna līkums i-i Dn 50</t>
  </si>
  <si>
    <t>Pāreja DN 50 uz 25</t>
  </si>
  <si>
    <t>m</t>
  </si>
  <si>
    <t>Tērauda caurule cinkota Dn 50</t>
  </si>
  <si>
    <t>Tērauda caurule cinkota Dn 76</t>
  </si>
  <si>
    <t>Tērauda caurule cinkota Dn 100</t>
  </si>
  <si>
    <t>Tērauda caurule cinkota Dn 25</t>
  </si>
  <si>
    <t>APSTIPRINU</t>
  </si>
  <si>
    <t>(paraksts un tā atšifrējums)</t>
  </si>
  <si>
    <t>Z.v.</t>
  </si>
  <si>
    <t xml:space="preserve">Pasūtījuma Nr. :         </t>
  </si>
  <si>
    <t>Objekta izmaksas (euro)</t>
  </si>
  <si>
    <t>Kopā</t>
  </si>
  <si>
    <t>PVN (21%)</t>
  </si>
  <si>
    <t>Pavisam būvniecības izmaksas</t>
  </si>
  <si>
    <t>Sastādīja :</t>
  </si>
  <si>
    <t xml:space="preserve">                                                                    /    Jānis Ozols  /</t>
  </si>
  <si>
    <t>(paraksts un tā atšifrējums, datums)</t>
  </si>
  <si>
    <t>Sertifikāta Nr.                            20-7419</t>
  </si>
  <si>
    <t xml:space="preserve">                                               2019.gada </t>
  </si>
  <si>
    <t>Ēkas - kadastra apzīmējums 32010020228001, Inženierkomunikāciju nomaiņa Ū1, S1, S2</t>
  </si>
  <si>
    <t>Būves nosaukums :    Dienesta viesnīca</t>
  </si>
  <si>
    <t>Objekta nosaukums : Aizkraukles Arodvidusskola, Dienesta viesnīca</t>
  </si>
  <si>
    <t>Būves adrese :          Bērzu iela 14, Aizkraukle, Aizkraukles pilsēta, LV-5101</t>
  </si>
  <si>
    <t>Tāme sastādīta : 201.gada 11.februārī</t>
  </si>
  <si>
    <t>11.02.2019.g.</t>
  </si>
  <si>
    <t>Ū1 - aukstā ūdensvada tīklu nomaiņa, pagrabstāvā</t>
  </si>
  <si>
    <t>Ū1 - aukstā ūdensvada tīklu nomaiņa</t>
  </si>
  <si>
    <t>līg. c.</t>
  </si>
  <si>
    <t>Esošo Ū1 - aukstā ūdensvada tīklu demontāža pagrabtelpā</t>
  </si>
  <si>
    <t>Montāža</t>
  </si>
  <si>
    <t xml:space="preserve">kpl </t>
  </si>
  <si>
    <t>Montāžas palīgmateriāli (elektrodi, pakulas, smērvielas u.t.t.)</t>
  </si>
  <si>
    <t>Tiešās izmaksas kopā t.sk.darba devēja sociālais nodoklis (24,09%)</t>
  </si>
  <si>
    <t xml:space="preserve">Virsizdevumi </t>
  </si>
  <si>
    <t>t.sk. darba aizsardzība</t>
  </si>
  <si>
    <t xml:space="preserve">Peļņa </t>
  </si>
  <si>
    <t>PVN</t>
  </si>
  <si>
    <t>Pavisam kopā</t>
  </si>
  <si>
    <t>/Jānis Ozols/</t>
  </si>
  <si>
    <t>PP-R Uzmava ar pāreju Ø63/Ø32 ā-i Pipelife </t>
  </si>
  <si>
    <t>PP-R Uzmava ar pāreju Ø63/Ø40 ā-i Pipelife</t>
  </si>
  <si>
    <t>PP-R Pāreja ar vītni Ø40-11/4'' i-ā Pipelife </t>
  </si>
  <si>
    <t>PP-R Trejgabals Ø63-Ø32-Ø63 Pipelife</t>
  </si>
  <si>
    <t>PP-R Līkums Ø32-1'' i-i 90° Pipelife</t>
  </si>
  <si>
    <t>Lodveida ventilis i-ā 1''  ar saskrūvi</t>
  </si>
  <si>
    <t>PP-R Pāreja ar vītni Ø32-1'' i-i Pipelife</t>
  </si>
  <si>
    <t>PP-R Līkums Ø32 i-i 90° Pipelife</t>
  </si>
  <si>
    <t>PP-R Pāreja ar vītni Ø32-1'' i-ā Pipelife</t>
  </si>
  <si>
    <t>PP-R Trejgabals Ø63 i Pipelife</t>
  </si>
  <si>
    <t>PP-R Līkums Ø63 i-i 90° Pipelife </t>
  </si>
  <si>
    <t>PP-R Pāreja ar vītni Ø50-11/2'' i-ā Pipelife </t>
  </si>
  <si>
    <t>PP-R Uzmava ar pāreju Ø63/Ø50 ā-i Pipelife </t>
  </si>
  <si>
    <t>PP-R Trejgabals Ø63-Ø40-Ø63 Pipelife</t>
  </si>
  <si>
    <t xml:space="preserve">Lodveida ventilis i-ā 11/2'' ar saskrūvi </t>
  </si>
  <si>
    <t>PPR caurule ar šķiedru Ø63x7,1mm PN25/SDR9 /S4 </t>
  </si>
  <si>
    <t>Siltumizol. čaula PSALCT 64x20 1.2m/gab. </t>
  </si>
  <si>
    <t>Cauruļu stiprin. 59-64mm M8/M10 ar izol. Niczuk</t>
  </si>
  <si>
    <t>PP-R Mufte Ø63 i Pipelife</t>
  </si>
  <si>
    <t>S1 - karstā ūdensvada tīklu nomaiņa, pagrabstāvā</t>
  </si>
  <si>
    <t>Tāme sastādīta 2019.gada tirgus cenās, pamatojoties uz uzmērijumiem objektā .</t>
  </si>
  <si>
    <t>Esošo S1 - karstā ūdensvada tīklu demontāža pagrabtelpā</t>
  </si>
  <si>
    <t>Montāžas palīgmateriāli (pakulas, smērvielas u.t.t.)</t>
  </si>
  <si>
    <t>S1 - karstā ūdensvada tīklu nomaiņa</t>
  </si>
  <si>
    <t>PPR caurule ar šķiedru Ø25x2,8mm PN25/SDR9 /S4 </t>
  </si>
  <si>
    <t>Siltumizol. čaula PSALCT 28x20 1.2m/gab.</t>
  </si>
  <si>
    <t>PP-R Līkums Ø25 i-i 90° Pipelife </t>
  </si>
  <si>
    <t>PP-R Pāreja ar vītni Ø25-1'' i-ā Pipelife </t>
  </si>
  <si>
    <t>PP-R Trejgabals Ø25 i Pipelife</t>
  </si>
  <si>
    <t>PP-R Mufte Ø25 i Pipelife</t>
  </si>
  <si>
    <t>Misiņa enkura dībelis M 8 x 30</t>
  </si>
  <si>
    <t>Stienis ar metrisko vītni 8mm x 1m </t>
  </si>
  <si>
    <t>Cauruļu stiprin. 20-25mm M8/M10 ar izol. Niczuk</t>
  </si>
  <si>
    <t>Lokālā tāme Nr. 2</t>
  </si>
  <si>
    <t>Lokālā tāme Nr. 3</t>
  </si>
  <si>
    <t>S2 - karstā ūdens cirkulācijas tīklu nomaiņa, pagrabstāvā</t>
  </si>
  <si>
    <t>Esošo S2 - karstā ūdens cirkulācijas tīklu demontāža pagrabtelpā</t>
  </si>
  <si>
    <t>S2 - karstā ūdens cirkulācijas tīklu nomaiņa</t>
  </si>
  <si>
    <t>Koptāme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</si>
</sst>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Helv"/>
    </font>
    <font>
      <sz val="11"/>
      <name val="Arial"/>
      <family val="2"/>
      <charset val="186"/>
    </font>
    <font>
      <sz val="12"/>
      <name val="Arial"/>
      <family val="2"/>
      <charset val="186"/>
    </font>
    <font>
      <u/>
      <sz val="10"/>
      <name val="Arial"/>
      <family val="2"/>
      <charset val="186"/>
    </font>
    <font>
      <vertAlign val="superscript"/>
      <sz val="12"/>
      <name val="Arial"/>
      <family val="2"/>
      <charset val="186"/>
    </font>
    <font>
      <b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1" fillId="0" borderId="3" xfId="0" applyFont="1" applyBorder="1"/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6" fillId="0" borderId="9" xfId="0" applyFont="1" applyBorder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9" xfId="0" applyFont="1" applyBorder="1" applyAlignment="1"/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/>
    <xf numFmtId="0" fontId="6" fillId="0" borderId="0" xfId="0" applyFont="1" applyAlignment="1"/>
    <xf numFmtId="0" fontId="6" fillId="0" borderId="1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0" fontId="6" fillId="0" borderId="1" xfId="0" applyFont="1" applyBorder="1"/>
    <xf numFmtId="0" fontId="2" fillId="0" borderId="4" xfId="0" applyFont="1" applyBorder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/>
    <xf numFmtId="0" fontId="1" fillId="0" borderId="4" xfId="0" applyFont="1" applyBorder="1"/>
    <xf numFmtId="2" fontId="7" fillId="0" borderId="4" xfId="0" applyNumberFormat="1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6" fillId="0" borderId="0" xfId="0" applyFont="1" applyBorder="1"/>
    <xf numFmtId="10" fontId="6" fillId="0" borderId="4" xfId="0" applyNumberFormat="1" applyFont="1" applyBorder="1"/>
    <xf numFmtId="2" fontId="14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54.28515625" customWidth="1"/>
    <col min="3" max="3" width="18.28515625" customWidth="1"/>
  </cols>
  <sheetData>
    <row r="1" spans="1:3" x14ac:dyDescent="0.25">
      <c r="A1" s="17"/>
      <c r="B1" s="17"/>
      <c r="C1" s="18" t="s">
        <v>74</v>
      </c>
    </row>
    <row r="2" spans="1:3" ht="15.75" thickBot="1" x14ac:dyDescent="0.3">
      <c r="A2" s="17"/>
      <c r="B2" s="17"/>
      <c r="C2" s="19"/>
    </row>
    <row r="3" spans="1:3" x14ac:dyDescent="0.25">
      <c r="A3" s="17"/>
      <c r="B3" s="17"/>
      <c r="C3" s="20" t="s">
        <v>75</v>
      </c>
    </row>
    <row r="4" spans="1:3" x14ac:dyDescent="0.25">
      <c r="A4" s="17"/>
      <c r="B4" s="17"/>
      <c r="C4" s="17"/>
    </row>
    <row r="5" spans="1:3" ht="15.75" x14ac:dyDescent="0.25">
      <c r="A5" s="4"/>
      <c r="B5" s="4"/>
      <c r="C5" s="21" t="s">
        <v>76</v>
      </c>
    </row>
    <row r="6" spans="1:3" x14ac:dyDescent="0.25">
      <c r="A6" s="4"/>
      <c r="B6" s="4"/>
      <c r="C6" s="4"/>
    </row>
    <row r="7" spans="1:3" ht="15.75" thickBot="1" x14ac:dyDescent="0.3">
      <c r="A7" s="4"/>
      <c r="B7" s="22" t="s">
        <v>86</v>
      </c>
      <c r="C7" s="23"/>
    </row>
    <row r="8" spans="1:3" x14ac:dyDescent="0.25">
      <c r="A8" s="4"/>
      <c r="B8" s="4"/>
      <c r="C8" s="4"/>
    </row>
    <row r="9" spans="1:3" x14ac:dyDescent="0.25">
      <c r="A9" s="62" t="s">
        <v>145</v>
      </c>
      <c r="B9" s="62"/>
      <c r="C9" s="62"/>
    </row>
    <row r="10" spans="1:3" x14ac:dyDescent="0.25">
      <c r="A10" s="24"/>
      <c r="B10" s="24"/>
      <c r="C10" s="24"/>
    </row>
    <row r="11" spans="1:3" x14ac:dyDescent="0.25">
      <c r="A11" s="63" t="s">
        <v>87</v>
      </c>
      <c r="B11" s="63"/>
      <c r="C11" s="63"/>
    </row>
    <row r="12" spans="1:3" x14ac:dyDescent="0.25">
      <c r="A12" s="4"/>
      <c r="B12" s="4"/>
      <c r="C12" s="4"/>
    </row>
    <row r="13" spans="1:3" x14ac:dyDescent="0.25">
      <c r="A13" s="1" t="s">
        <v>88</v>
      </c>
      <c r="B13" s="1"/>
      <c r="C13" s="1"/>
    </row>
    <row r="14" spans="1:3" x14ac:dyDescent="0.25">
      <c r="A14" s="4" t="s">
        <v>89</v>
      </c>
      <c r="B14" s="1"/>
      <c r="C14" s="1"/>
    </row>
    <row r="15" spans="1:3" x14ac:dyDescent="0.25">
      <c r="A15" s="1" t="s">
        <v>90</v>
      </c>
      <c r="B15" s="1"/>
      <c r="C15" s="1"/>
    </row>
    <row r="16" spans="1:3" x14ac:dyDescent="0.25">
      <c r="A16" s="1" t="s">
        <v>77</v>
      </c>
      <c r="B16" s="4"/>
      <c r="C16" s="4"/>
    </row>
    <row r="17" spans="1:4" x14ac:dyDescent="0.25">
      <c r="A17" s="4"/>
      <c r="B17" s="4"/>
      <c r="C17" s="4"/>
    </row>
    <row r="18" spans="1:4" x14ac:dyDescent="0.25">
      <c r="A18" s="4"/>
      <c r="B18" s="64" t="s">
        <v>91</v>
      </c>
      <c r="C18" s="64"/>
    </row>
    <row r="19" spans="1:4" x14ac:dyDescent="0.25">
      <c r="A19" s="4"/>
      <c r="B19" s="4"/>
      <c r="C19" s="4"/>
    </row>
    <row r="20" spans="1:4" ht="28.5" x14ac:dyDescent="0.25">
      <c r="A20" s="25" t="s">
        <v>4</v>
      </c>
      <c r="B20" s="25"/>
      <c r="C20" s="25" t="s">
        <v>78</v>
      </c>
    </row>
    <row r="21" spans="1:4" x14ac:dyDescent="0.25">
      <c r="A21" s="26">
        <v>1</v>
      </c>
      <c r="B21" s="27" t="str">
        <f>Ū1!C17</f>
        <v>Ū1 - aukstā ūdensvada tīklu nomaiņa</v>
      </c>
      <c r="C21" s="28">
        <f>Ū1!P58</f>
        <v>0</v>
      </c>
    </row>
    <row r="22" spans="1:4" x14ac:dyDescent="0.25">
      <c r="A22" s="26">
        <v>2</v>
      </c>
      <c r="B22" s="27" t="str">
        <f>'S1'!C17</f>
        <v>S1 - karstā ūdensvada tīklu nomaiņa</v>
      </c>
      <c r="C22" s="28">
        <f>'S1'!P49</f>
        <v>0</v>
      </c>
    </row>
    <row r="23" spans="1:4" x14ac:dyDescent="0.25">
      <c r="A23" s="26">
        <v>3</v>
      </c>
      <c r="B23" s="27" t="str">
        <f>'S2'!C17</f>
        <v>S2 - karstā ūdens cirkulācijas tīklu nomaiņa</v>
      </c>
      <c r="C23" s="28">
        <f>'S2'!P35</f>
        <v>0</v>
      </c>
    </row>
    <row r="24" spans="1:4" x14ac:dyDescent="0.25">
      <c r="A24" s="29"/>
      <c r="B24" s="30" t="s">
        <v>79</v>
      </c>
      <c r="C24" s="31">
        <f>ROUND(SUM(C21:C23),2)</f>
        <v>0</v>
      </c>
    </row>
    <row r="25" spans="1:4" x14ac:dyDescent="0.25">
      <c r="A25" s="4"/>
      <c r="B25" s="30" t="s">
        <v>80</v>
      </c>
      <c r="C25" s="31">
        <f>ROUND(C24*21%,2)</f>
        <v>0</v>
      </c>
    </row>
    <row r="26" spans="1:4" x14ac:dyDescent="0.25">
      <c r="A26" s="4"/>
      <c r="B26" s="30" t="s">
        <v>81</v>
      </c>
      <c r="C26" s="31">
        <f>ROUND(C25+C24,2)</f>
        <v>0</v>
      </c>
    </row>
    <row r="27" spans="1:4" x14ac:dyDescent="0.25">
      <c r="A27" s="4"/>
      <c r="B27" s="32"/>
      <c r="C27" s="33"/>
    </row>
    <row r="28" spans="1:4" x14ac:dyDescent="0.25">
      <c r="A28" s="34" t="s">
        <v>82</v>
      </c>
      <c r="B28" s="35" t="s">
        <v>83</v>
      </c>
      <c r="C28" s="65" t="s">
        <v>92</v>
      </c>
      <c r="D28" s="65"/>
    </row>
    <row r="29" spans="1:4" ht="18.75" x14ac:dyDescent="0.25">
      <c r="A29" s="34"/>
      <c r="B29" s="36" t="s">
        <v>84</v>
      </c>
      <c r="C29" s="37"/>
    </row>
    <row r="30" spans="1:4" x14ac:dyDescent="0.25">
      <c r="A30" s="34" t="s">
        <v>85</v>
      </c>
      <c r="B30" s="38"/>
      <c r="C30" s="4"/>
    </row>
  </sheetData>
  <mergeCells count="4">
    <mergeCell ref="A9:C9"/>
    <mergeCell ref="A11:C11"/>
    <mergeCell ref="B18:C18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B16" workbookViewId="0">
      <selection activeCell="U21" sqref="U21"/>
    </sheetView>
  </sheetViews>
  <sheetFormatPr defaultRowHeight="12.75" x14ac:dyDescent="0.2"/>
  <cols>
    <col min="1" max="1" width="5" style="2" customWidth="1"/>
    <col min="2" max="2" width="6.28515625" style="2" customWidth="1"/>
    <col min="3" max="3" width="45.7109375" style="2" customWidth="1"/>
    <col min="4" max="12" width="9.140625" style="2"/>
    <col min="13" max="13" width="9.5703125" style="2" bestFit="1" customWidth="1"/>
    <col min="14" max="14" width="10" style="2" customWidth="1"/>
    <col min="15" max="15" width="9.140625" style="2"/>
    <col min="16" max="16" width="9.5703125" style="2" customWidth="1"/>
    <col min="17" max="16384" width="9.140625" style="2"/>
  </cols>
  <sheetData>
    <row r="1" spans="1:16" x14ac:dyDescent="0.2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70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4.25" x14ac:dyDescent="0.2">
      <c r="A4" s="72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x14ac:dyDescent="0.2">
      <c r="A5" s="1" t="str">
        <f>Koptāme!A13</f>
        <v>Būves nosaukums :    Dienesta viesnīca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 t="str">
        <f>Koptāme!A14</f>
        <v>Objekta nosaukums : Aizkraukles Arodvidusskola, Dienesta viesnīca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1" t="str">
        <f>Koptāme!A15</f>
        <v>Būves adrese :          Bērzu iela 14, Aizkraukle, Aizkraukles pilsēta, LV-5101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A8" s="1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1" t="s">
        <v>127</v>
      </c>
      <c r="B10" s="1"/>
      <c r="C10" s="1"/>
      <c r="D10" s="1"/>
      <c r="E10" s="1"/>
      <c r="F10" s="1"/>
      <c r="G10" s="1"/>
      <c r="H10" s="1"/>
      <c r="I10" s="1"/>
      <c r="J10" s="1"/>
      <c r="K10" s="1" t="s">
        <v>0</v>
      </c>
      <c r="L10" s="1"/>
      <c r="M10" s="7">
        <f>P60</f>
        <v>0</v>
      </c>
      <c r="N10" s="8" t="s">
        <v>1</v>
      </c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"/>
      <c r="N11" s="8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 t="str">
        <f>Koptāme!B18</f>
        <v>Tāme sastādīta : 201.gada 11.februārī</v>
      </c>
      <c r="K12" s="1"/>
      <c r="L12" s="1"/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9"/>
      <c r="B14" s="9"/>
      <c r="C14" s="9"/>
      <c r="D14" s="9"/>
      <c r="E14" s="9"/>
      <c r="F14" s="74" t="s">
        <v>2</v>
      </c>
      <c r="G14" s="74"/>
      <c r="H14" s="74"/>
      <c r="I14" s="74"/>
      <c r="J14" s="74"/>
      <c r="K14" s="74"/>
      <c r="L14" s="74" t="s">
        <v>3</v>
      </c>
      <c r="M14" s="74"/>
      <c r="N14" s="74"/>
      <c r="O14" s="74"/>
      <c r="P14" s="74"/>
    </row>
    <row r="15" spans="1:16" ht="64.5" x14ac:dyDescent="0.2">
      <c r="A15" s="10" t="s">
        <v>4</v>
      </c>
      <c r="B15" s="10" t="s">
        <v>5</v>
      </c>
      <c r="C15" s="11" t="s">
        <v>37</v>
      </c>
      <c r="D15" s="10" t="s">
        <v>6</v>
      </c>
      <c r="E15" s="10" t="s">
        <v>7</v>
      </c>
      <c r="F15" s="12" t="s">
        <v>8</v>
      </c>
      <c r="G15" s="12" t="s">
        <v>9</v>
      </c>
      <c r="H15" s="12" t="s">
        <v>10</v>
      </c>
      <c r="I15" s="12" t="s">
        <v>38</v>
      </c>
      <c r="J15" s="12" t="s">
        <v>11</v>
      </c>
      <c r="K15" s="12" t="s">
        <v>12</v>
      </c>
      <c r="L15" s="12" t="s">
        <v>13</v>
      </c>
      <c r="M15" s="12" t="s">
        <v>14</v>
      </c>
      <c r="N15" s="12" t="s">
        <v>39</v>
      </c>
      <c r="O15" s="12" t="s">
        <v>15</v>
      </c>
      <c r="P15" s="12" t="s">
        <v>16</v>
      </c>
    </row>
    <row r="16" spans="1:16" x14ac:dyDescent="0.2">
      <c r="A16" s="13" t="s">
        <v>17</v>
      </c>
      <c r="B16" s="13" t="s">
        <v>18</v>
      </c>
      <c r="C16" s="13" t="s">
        <v>19</v>
      </c>
      <c r="D16" s="13" t="s">
        <v>20</v>
      </c>
      <c r="E16" s="13" t="s">
        <v>21</v>
      </c>
      <c r="F16" s="13" t="s">
        <v>22</v>
      </c>
      <c r="G16" s="13" t="s">
        <v>23</v>
      </c>
      <c r="H16" s="13" t="s">
        <v>24</v>
      </c>
      <c r="I16" s="13" t="s">
        <v>25</v>
      </c>
      <c r="J16" s="13" t="s">
        <v>26</v>
      </c>
      <c r="K16" s="13" t="s">
        <v>27</v>
      </c>
      <c r="L16" s="13" t="s">
        <v>28</v>
      </c>
      <c r="M16" s="13" t="s">
        <v>29</v>
      </c>
      <c r="N16" s="13" t="s">
        <v>30</v>
      </c>
      <c r="O16" s="13" t="s">
        <v>31</v>
      </c>
      <c r="P16" s="14" t="s">
        <v>32</v>
      </c>
    </row>
    <row r="17" spans="1:16" x14ac:dyDescent="0.2">
      <c r="A17" s="39"/>
      <c r="B17" s="39"/>
      <c r="C17" s="15" t="s">
        <v>94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25.5" x14ac:dyDescent="0.2">
      <c r="A18" s="26">
        <v>1</v>
      </c>
      <c r="B18" s="26" t="s">
        <v>95</v>
      </c>
      <c r="C18" s="40" t="s">
        <v>96</v>
      </c>
      <c r="D18" s="41" t="s">
        <v>69</v>
      </c>
      <c r="E18" s="42">
        <v>72</v>
      </c>
      <c r="F18" s="43"/>
      <c r="G18" s="28"/>
      <c r="H18" s="28">
        <f>ROUND(G18*F18,2)</f>
        <v>0</v>
      </c>
      <c r="I18" s="42"/>
      <c r="J18" s="42">
        <f t="shared" ref="J18" si="0">ROUND(H18*10%,2)</f>
        <v>0</v>
      </c>
      <c r="K18" s="43">
        <f>ROUND(J18+I18+H18,2)</f>
        <v>0</v>
      </c>
      <c r="L18" s="28">
        <f>ROUND(F18*E18,2)</f>
        <v>0</v>
      </c>
      <c r="M18" s="28">
        <f>ROUND(H18*E18,2)</f>
        <v>0</v>
      </c>
      <c r="N18" s="28">
        <f>ROUND(I18*E18,2)</f>
        <v>0</v>
      </c>
      <c r="O18" s="28">
        <f>ROUND(J18*E18,2)</f>
        <v>0</v>
      </c>
      <c r="P18" s="28">
        <f>ROUND(O18+N18+M18,2)</f>
        <v>0</v>
      </c>
    </row>
    <row r="19" spans="1:16" x14ac:dyDescent="0.2">
      <c r="A19" s="26"/>
      <c r="B19" s="26"/>
      <c r="C19" s="15" t="s">
        <v>97</v>
      </c>
      <c r="D19" s="41"/>
      <c r="E19" s="42"/>
      <c r="F19" s="43"/>
      <c r="G19" s="28"/>
      <c r="H19" s="28"/>
      <c r="I19" s="42"/>
      <c r="J19" s="42"/>
      <c r="K19" s="43"/>
      <c r="L19" s="28"/>
      <c r="M19" s="28"/>
      <c r="N19" s="28"/>
      <c r="O19" s="28"/>
      <c r="P19" s="28"/>
    </row>
    <row r="20" spans="1:16" x14ac:dyDescent="0.2">
      <c r="A20" s="26">
        <v>2</v>
      </c>
      <c r="B20" s="26" t="s">
        <v>95</v>
      </c>
      <c r="C20" s="39" t="s">
        <v>73</v>
      </c>
      <c r="D20" s="44" t="s">
        <v>69</v>
      </c>
      <c r="E20" s="45">
        <v>6</v>
      </c>
      <c r="F20" s="43"/>
      <c r="G20" s="28"/>
      <c r="H20" s="28">
        <f t="shared" ref="H20:H52" si="1">ROUND(G20*F20,2)</f>
        <v>0</v>
      </c>
      <c r="I20" s="42"/>
      <c r="J20" s="42">
        <f t="shared" ref="J20:J52" si="2">ROUND(H20*10%,2)</f>
        <v>0</v>
      </c>
      <c r="K20" s="43">
        <f t="shared" ref="K20:K52" si="3">ROUND(J20+I20+H20,2)</f>
        <v>0</v>
      </c>
      <c r="L20" s="28">
        <f t="shared" ref="L20:L52" si="4">ROUND(F20*E20,2)</f>
        <v>0</v>
      </c>
      <c r="M20" s="28">
        <f t="shared" ref="M20:M52" si="5">ROUND(H20*E20,2)</f>
        <v>0</v>
      </c>
      <c r="N20" s="28">
        <f t="shared" ref="N20:N52" si="6">ROUND(I20*E20,2)</f>
        <v>0</v>
      </c>
      <c r="O20" s="28">
        <f t="shared" ref="O20:O52" si="7">ROUND(J20*E20,2)</f>
        <v>0</v>
      </c>
      <c r="P20" s="28">
        <f>ROUND(O20+N20+M20,2)</f>
        <v>0</v>
      </c>
    </row>
    <row r="21" spans="1:16" x14ac:dyDescent="0.2">
      <c r="A21" s="26">
        <v>3</v>
      </c>
      <c r="B21" s="26" t="s">
        <v>95</v>
      </c>
      <c r="C21" s="39" t="s">
        <v>70</v>
      </c>
      <c r="D21" s="44" t="s">
        <v>69</v>
      </c>
      <c r="E21" s="45">
        <v>20</v>
      </c>
      <c r="F21" s="43"/>
      <c r="G21" s="28"/>
      <c r="H21" s="28">
        <f t="shared" si="1"/>
        <v>0</v>
      </c>
      <c r="I21" s="42"/>
      <c r="J21" s="42">
        <f t="shared" si="2"/>
        <v>0</v>
      </c>
      <c r="K21" s="43">
        <f t="shared" si="3"/>
        <v>0</v>
      </c>
      <c r="L21" s="28">
        <f t="shared" si="4"/>
        <v>0</v>
      </c>
      <c r="M21" s="28">
        <f t="shared" si="5"/>
        <v>0</v>
      </c>
      <c r="N21" s="28">
        <f t="shared" si="6"/>
        <v>0</v>
      </c>
      <c r="O21" s="28">
        <f t="shared" si="7"/>
        <v>0</v>
      </c>
      <c r="P21" s="28">
        <f t="shared" ref="P21:P52" si="8">ROUND(O21+N21+M21,2)</f>
        <v>0</v>
      </c>
    </row>
    <row r="22" spans="1:16" x14ac:dyDescent="0.2">
      <c r="A22" s="26">
        <v>4</v>
      </c>
      <c r="B22" s="26" t="s">
        <v>95</v>
      </c>
      <c r="C22" s="39" t="s">
        <v>71</v>
      </c>
      <c r="D22" s="44" t="s">
        <v>69</v>
      </c>
      <c r="E22" s="45">
        <v>32</v>
      </c>
      <c r="F22" s="43"/>
      <c r="G22" s="28"/>
      <c r="H22" s="28">
        <f t="shared" si="1"/>
        <v>0</v>
      </c>
      <c r="I22" s="42"/>
      <c r="J22" s="42">
        <f t="shared" si="2"/>
        <v>0</v>
      </c>
      <c r="K22" s="43">
        <f t="shared" si="3"/>
        <v>0</v>
      </c>
      <c r="L22" s="28">
        <f t="shared" si="4"/>
        <v>0</v>
      </c>
      <c r="M22" s="28">
        <f t="shared" si="5"/>
        <v>0</v>
      </c>
      <c r="N22" s="28">
        <f t="shared" si="6"/>
        <v>0</v>
      </c>
      <c r="O22" s="28">
        <f t="shared" si="7"/>
        <v>0</v>
      </c>
      <c r="P22" s="28">
        <f t="shared" si="8"/>
        <v>0</v>
      </c>
    </row>
    <row r="23" spans="1:16" x14ac:dyDescent="0.2">
      <c r="A23" s="26">
        <v>5</v>
      </c>
      <c r="B23" s="26" t="s">
        <v>95</v>
      </c>
      <c r="C23" s="39" t="s">
        <v>72</v>
      </c>
      <c r="D23" s="44" t="s">
        <v>69</v>
      </c>
      <c r="E23" s="45">
        <v>20</v>
      </c>
      <c r="F23" s="43"/>
      <c r="G23" s="28"/>
      <c r="H23" s="28">
        <f t="shared" si="1"/>
        <v>0</v>
      </c>
      <c r="I23" s="42"/>
      <c r="J23" s="42">
        <f t="shared" si="2"/>
        <v>0</v>
      </c>
      <c r="K23" s="43">
        <f t="shared" si="3"/>
        <v>0</v>
      </c>
      <c r="L23" s="28">
        <f t="shared" si="4"/>
        <v>0</v>
      </c>
      <c r="M23" s="28">
        <f t="shared" si="5"/>
        <v>0</v>
      </c>
      <c r="N23" s="28">
        <f t="shared" si="6"/>
        <v>0</v>
      </c>
      <c r="O23" s="28">
        <f t="shared" si="7"/>
        <v>0</v>
      </c>
      <c r="P23" s="28">
        <f t="shared" si="8"/>
        <v>0</v>
      </c>
    </row>
    <row r="24" spans="1:16" x14ac:dyDescent="0.2">
      <c r="A24" s="26">
        <v>6</v>
      </c>
      <c r="B24" s="26" t="s">
        <v>95</v>
      </c>
      <c r="C24" s="39" t="s">
        <v>41</v>
      </c>
      <c r="D24" s="44" t="s">
        <v>40</v>
      </c>
      <c r="E24" s="45">
        <v>2</v>
      </c>
      <c r="F24" s="43"/>
      <c r="G24" s="28"/>
      <c r="H24" s="28">
        <f t="shared" si="1"/>
        <v>0</v>
      </c>
      <c r="I24" s="16"/>
      <c r="J24" s="42">
        <f t="shared" si="2"/>
        <v>0</v>
      </c>
      <c r="K24" s="43">
        <f t="shared" si="3"/>
        <v>0</v>
      </c>
      <c r="L24" s="28">
        <f t="shared" si="4"/>
        <v>0</v>
      </c>
      <c r="M24" s="28">
        <f t="shared" si="5"/>
        <v>0</v>
      </c>
      <c r="N24" s="28">
        <f t="shared" si="6"/>
        <v>0</v>
      </c>
      <c r="O24" s="28">
        <f t="shared" si="7"/>
        <v>0</v>
      </c>
      <c r="P24" s="28">
        <f t="shared" si="8"/>
        <v>0</v>
      </c>
    </row>
    <row r="25" spans="1:16" x14ac:dyDescent="0.2">
      <c r="A25" s="26">
        <v>7</v>
      </c>
      <c r="B25" s="26" t="s">
        <v>95</v>
      </c>
      <c r="C25" s="39" t="s">
        <v>42</v>
      </c>
      <c r="D25" s="44" t="s">
        <v>40</v>
      </c>
      <c r="E25" s="45">
        <v>6</v>
      </c>
      <c r="F25" s="43"/>
      <c r="G25" s="28"/>
      <c r="H25" s="28">
        <f t="shared" si="1"/>
        <v>0</v>
      </c>
      <c r="I25" s="42"/>
      <c r="J25" s="42">
        <f t="shared" si="2"/>
        <v>0</v>
      </c>
      <c r="K25" s="43">
        <f t="shared" si="3"/>
        <v>0</v>
      </c>
      <c r="L25" s="28">
        <f t="shared" si="4"/>
        <v>0</v>
      </c>
      <c r="M25" s="28">
        <f t="shared" si="5"/>
        <v>0</v>
      </c>
      <c r="N25" s="28">
        <f t="shared" si="6"/>
        <v>0</v>
      </c>
      <c r="O25" s="28">
        <f t="shared" si="7"/>
        <v>0</v>
      </c>
      <c r="P25" s="28">
        <f t="shared" si="8"/>
        <v>0</v>
      </c>
    </row>
    <row r="26" spans="1:16" x14ac:dyDescent="0.2">
      <c r="A26" s="26">
        <v>8</v>
      </c>
      <c r="B26" s="26" t="s">
        <v>95</v>
      </c>
      <c r="C26" s="39" t="s">
        <v>57</v>
      </c>
      <c r="D26" s="44" t="s">
        <v>40</v>
      </c>
      <c r="E26" s="45">
        <v>2</v>
      </c>
      <c r="F26" s="43"/>
      <c r="G26" s="28"/>
      <c r="H26" s="28">
        <f t="shared" si="1"/>
        <v>0</v>
      </c>
      <c r="I26" s="42"/>
      <c r="J26" s="42">
        <f t="shared" si="2"/>
        <v>0</v>
      </c>
      <c r="K26" s="43">
        <f t="shared" si="3"/>
        <v>0</v>
      </c>
      <c r="L26" s="28">
        <f t="shared" si="4"/>
        <v>0</v>
      </c>
      <c r="M26" s="28">
        <f t="shared" si="5"/>
        <v>0</v>
      </c>
      <c r="N26" s="28">
        <f t="shared" si="6"/>
        <v>0</v>
      </c>
      <c r="O26" s="28">
        <f t="shared" si="7"/>
        <v>0</v>
      </c>
      <c r="P26" s="28">
        <f t="shared" si="8"/>
        <v>0</v>
      </c>
    </row>
    <row r="27" spans="1:16" x14ac:dyDescent="0.2">
      <c r="A27" s="26">
        <v>9</v>
      </c>
      <c r="B27" s="26" t="s">
        <v>95</v>
      </c>
      <c r="C27" s="39" t="s">
        <v>55</v>
      </c>
      <c r="D27" s="44" t="s">
        <v>40</v>
      </c>
      <c r="E27" s="45">
        <v>10</v>
      </c>
      <c r="F27" s="43"/>
      <c r="G27" s="28"/>
      <c r="H27" s="28">
        <f t="shared" si="1"/>
        <v>0</v>
      </c>
      <c r="I27" s="42"/>
      <c r="J27" s="42">
        <f t="shared" si="2"/>
        <v>0</v>
      </c>
      <c r="K27" s="43">
        <f t="shared" si="3"/>
        <v>0</v>
      </c>
      <c r="L27" s="28">
        <f t="shared" si="4"/>
        <v>0</v>
      </c>
      <c r="M27" s="28">
        <f t="shared" si="5"/>
        <v>0</v>
      </c>
      <c r="N27" s="28">
        <f t="shared" si="6"/>
        <v>0</v>
      </c>
      <c r="O27" s="28">
        <f t="shared" si="7"/>
        <v>0</v>
      </c>
      <c r="P27" s="28">
        <f t="shared" si="8"/>
        <v>0</v>
      </c>
    </row>
    <row r="28" spans="1:16" x14ac:dyDescent="0.2">
      <c r="A28" s="26">
        <v>10</v>
      </c>
      <c r="B28" s="26" t="s">
        <v>95</v>
      </c>
      <c r="C28" s="39" t="s">
        <v>47</v>
      </c>
      <c r="D28" s="44" t="s">
        <v>40</v>
      </c>
      <c r="E28" s="45">
        <v>3</v>
      </c>
      <c r="F28" s="43"/>
      <c r="G28" s="28"/>
      <c r="H28" s="28">
        <f t="shared" si="1"/>
        <v>0</v>
      </c>
      <c r="I28" s="42"/>
      <c r="J28" s="42">
        <f t="shared" si="2"/>
        <v>0</v>
      </c>
      <c r="K28" s="43">
        <f t="shared" si="3"/>
        <v>0</v>
      </c>
      <c r="L28" s="28">
        <f t="shared" si="4"/>
        <v>0</v>
      </c>
      <c r="M28" s="28">
        <f t="shared" si="5"/>
        <v>0</v>
      </c>
      <c r="N28" s="28">
        <f t="shared" si="6"/>
        <v>0</v>
      </c>
      <c r="O28" s="28">
        <f t="shared" si="7"/>
        <v>0</v>
      </c>
      <c r="P28" s="28">
        <f t="shared" si="8"/>
        <v>0</v>
      </c>
    </row>
    <row r="29" spans="1:16" x14ac:dyDescent="0.2">
      <c r="A29" s="26">
        <v>11</v>
      </c>
      <c r="B29" s="26" t="s">
        <v>95</v>
      </c>
      <c r="C29" s="39" t="s">
        <v>60</v>
      </c>
      <c r="D29" s="44" t="s">
        <v>40</v>
      </c>
      <c r="E29" s="45">
        <v>1</v>
      </c>
      <c r="F29" s="43"/>
      <c r="G29" s="28"/>
      <c r="H29" s="28">
        <f t="shared" si="1"/>
        <v>0</v>
      </c>
      <c r="I29" s="42"/>
      <c r="J29" s="42">
        <f t="shared" si="2"/>
        <v>0</v>
      </c>
      <c r="K29" s="43">
        <f t="shared" si="3"/>
        <v>0</v>
      </c>
      <c r="L29" s="28">
        <f t="shared" si="4"/>
        <v>0</v>
      </c>
      <c r="M29" s="28">
        <f t="shared" si="5"/>
        <v>0</v>
      </c>
      <c r="N29" s="28">
        <f t="shared" si="6"/>
        <v>0</v>
      </c>
      <c r="O29" s="28">
        <f t="shared" si="7"/>
        <v>0</v>
      </c>
      <c r="P29" s="28">
        <f t="shared" si="8"/>
        <v>0</v>
      </c>
    </row>
    <row r="30" spans="1:16" x14ac:dyDescent="0.2">
      <c r="A30" s="26">
        <v>12</v>
      </c>
      <c r="B30" s="26" t="s">
        <v>95</v>
      </c>
      <c r="C30" s="39" t="s">
        <v>67</v>
      </c>
      <c r="D30" s="44" t="s">
        <v>40</v>
      </c>
      <c r="E30" s="45">
        <v>1</v>
      </c>
      <c r="F30" s="43"/>
      <c r="G30" s="28"/>
      <c r="H30" s="28">
        <f t="shared" si="1"/>
        <v>0</v>
      </c>
      <c r="I30" s="42"/>
      <c r="J30" s="42">
        <f t="shared" si="2"/>
        <v>0</v>
      </c>
      <c r="K30" s="43">
        <f t="shared" si="3"/>
        <v>0</v>
      </c>
      <c r="L30" s="28">
        <f t="shared" si="4"/>
        <v>0</v>
      </c>
      <c r="M30" s="28">
        <f t="shared" si="5"/>
        <v>0</v>
      </c>
      <c r="N30" s="28">
        <f t="shared" si="6"/>
        <v>0</v>
      </c>
      <c r="O30" s="28">
        <f t="shared" si="7"/>
        <v>0</v>
      </c>
      <c r="P30" s="28">
        <f t="shared" si="8"/>
        <v>0</v>
      </c>
    </row>
    <row r="31" spans="1:16" x14ac:dyDescent="0.2">
      <c r="A31" s="26">
        <v>13</v>
      </c>
      <c r="B31" s="26" t="s">
        <v>95</v>
      </c>
      <c r="C31" s="39" t="s">
        <v>43</v>
      </c>
      <c r="D31" s="44" t="s">
        <v>40</v>
      </c>
      <c r="E31" s="45">
        <v>1</v>
      </c>
      <c r="F31" s="43"/>
      <c r="G31" s="28"/>
      <c r="H31" s="28">
        <f t="shared" si="1"/>
        <v>0</v>
      </c>
      <c r="I31" s="42"/>
      <c r="J31" s="42">
        <f t="shared" si="2"/>
        <v>0</v>
      </c>
      <c r="K31" s="43">
        <f t="shared" si="3"/>
        <v>0</v>
      </c>
      <c r="L31" s="28">
        <f t="shared" si="4"/>
        <v>0</v>
      </c>
      <c r="M31" s="28">
        <f t="shared" si="5"/>
        <v>0</v>
      </c>
      <c r="N31" s="28">
        <f t="shared" si="6"/>
        <v>0</v>
      </c>
      <c r="O31" s="28">
        <f t="shared" si="7"/>
        <v>0</v>
      </c>
      <c r="P31" s="28">
        <f t="shared" si="8"/>
        <v>0</v>
      </c>
    </row>
    <row r="32" spans="1:16" x14ac:dyDescent="0.2">
      <c r="A32" s="26">
        <v>14</v>
      </c>
      <c r="B32" s="26" t="s">
        <v>95</v>
      </c>
      <c r="C32" s="39" t="s">
        <v>56</v>
      </c>
      <c r="D32" s="44" t="s">
        <v>40</v>
      </c>
      <c r="E32" s="45">
        <v>1</v>
      </c>
      <c r="F32" s="43"/>
      <c r="G32" s="28"/>
      <c r="H32" s="28">
        <f t="shared" si="1"/>
        <v>0</v>
      </c>
      <c r="I32" s="42"/>
      <c r="J32" s="42">
        <f t="shared" si="2"/>
        <v>0</v>
      </c>
      <c r="K32" s="43">
        <f t="shared" si="3"/>
        <v>0</v>
      </c>
      <c r="L32" s="28">
        <f t="shared" si="4"/>
        <v>0</v>
      </c>
      <c r="M32" s="28">
        <f t="shared" si="5"/>
        <v>0</v>
      </c>
      <c r="N32" s="28">
        <f t="shared" si="6"/>
        <v>0</v>
      </c>
      <c r="O32" s="28">
        <f t="shared" si="7"/>
        <v>0</v>
      </c>
      <c r="P32" s="28">
        <f t="shared" si="8"/>
        <v>0</v>
      </c>
    </row>
    <row r="33" spans="1:16" x14ac:dyDescent="0.2">
      <c r="A33" s="26">
        <v>15</v>
      </c>
      <c r="B33" s="26" t="s">
        <v>95</v>
      </c>
      <c r="C33" s="39" t="s">
        <v>44</v>
      </c>
      <c r="D33" s="44" t="s">
        <v>40</v>
      </c>
      <c r="E33" s="45">
        <v>4</v>
      </c>
      <c r="F33" s="43"/>
      <c r="G33" s="28"/>
      <c r="H33" s="28">
        <f t="shared" si="1"/>
        <v>0</v>
      </c>
      <c r="I33" s="42"/>
      <c r="J33" s="42">
        <f t="shared" si="2"/>
        <v>0</v>
      </c>
      <c r="K33" s="43">
        <f t="shared" si="3"/>
        <v>0</v>
      </c>
      <c r="L33" s="28">
        <f t="shared" si="4"/>
        <v>0</v>
      </c>
      <c r="M33" s="28">
        <f t="shared" si="5"/>
        <v>0</v>
      </c>
      <c r="N33" s="28">
        <f t="shared" si="6"/>
        <v>0</v>
      </c>
      <c r="O33" s="28">
        <f t="shared" si="7"/>
        <v>0</v>
      </c>
      <c r="P33" s="28">
        <f t="shared" si="8"/>
        <v>0</v>
      </c>
    </row>
    <row r="34" spans="1:16" x14ac:dyDescent="0.2">
      <c r="A34" s="26">
        <v>16</v>
      </c>
      <c r="B34" s="26" t="s">
        <v>95</v>
      </c>
      <c r="C34" s="39" t="s">
        <v>45</v>
      </c>
      <c r="D34" s="44" t="s">
        <v>40</v>
      </c>
      <c r="E34" s="45">
        <v>1</v>
      </c>
      <c r="F34" s="43"/>
      <c r="G34" s="28"/>
      <c r="H34" s="28">
        <f t="shared" si="1"/>
        <v>0</v>
      </c>
      <c r="I34" s="42"/>
      <c r="J34" s="42">
        <f t="shared" si="2"/>
        <v>0</v>
      </c>
      <c r="K34" s="43">
        <f t="shared" si="3"/>
        <v>0</v>
      </c>
      <c r="L34" s="28">
        <f t="shared" si="4"/>
        <v>0</v>
      </c>
      <c r="M34" s="28">
        <f t="shared" si="5"/>
        <v>0</v>
      </c>
      <c r="N34" s="28">
        <f t="shared" si="6"/>
        <v>0</v>
      </c>
      <c r="O34" s="28">
        <f t="shared" si="7"/>
        <v>0</v>
      </c>
      <c r="P34" s="28">
        <f t="shared" si="8"/>
        <v>0</v>
      </c>
    </row>
    <row r="35" spans="1:16" x14ac:dyDescent="0.2">
      <c r="A35" s="26">
        <v>17</v>
      </c>
      <c r="B35" s="26" t="s">
        <v>95</v>
      </c>
      <c r="C35" s="39" t="s">
        <v>46</v>
      </c>
      <c r="D35" s="44" t="s">
        <v>40</v>
      </c>
      <c r="E35" s="45">
        <v>1</v>
      </c>
      <c r="F35" s="43"/>
      <c r="G35" s="28"/>
      <c r="H35" s="28">
        <f t="shared" si="1"/>
        <v>0</v>
      </c>
      <c r="I35" s="42"/>
      <c r="J35" s="42">
        <f t="shared" si="2"/>
        <v>0</v>
      </c>
      <c r="K35" s="43">
        <f t="shared" si="3"/>
        <v>0</v>
      </c>
      <c r="L35" s="28">
        <f t="shared" si="4"/>
        <v>0</v>
      </c>
      <c r="M35" s="28">
        <f t="shared" si="5"/>
        <v>0</v>
      </c>
      <c r="N35" s="28">
        <f t="shared" si="6"/>
        <v>0</v>
      </c>
      <c r="O35" s="28">
        <f t="shared" si="7"/>
        <v>0</v>
      </c>
      <c r="P35" s="28">
        <f t="shared" si="8"/>
        <v>0</v>
      </c>
    </row>
    <row r="36" spans="1:16" x14ac:dyDescent="0.2">
      <c r="A36" s="26">
        <v>18</v>
      </c>
      <c r="B36" s="26" t="s">
        <v>95</v>
      </c>
      <c r="C36" s="39" t="s">
        <v>51</v>
      </c>
      <c r="D36" s="44" t="s">
        <v>40</v>
      </c>
      <c r="E36" s="45">
        <v>2</v>
      </c>
      <c r="F36" s="43"/>
      <c r="G36" s="28"/>
      <c r="H36" s="28">
        <f t="shared" si="1"/>
        <v>0</v>
      </c>
      <c r="I36" s="42"/>
      <c r="J36" s="42">
        <f t="shared" si="2"/>
        <v>0</v>
      </c>
      <c r="K36" s="43">
        <f t="shared" si="3"/>
        <v>0</v>
      </c>
      <c r="L36" s="28">
        <f t="shared" si="4"/>
        <v>0</v>
      </c>
      <c r="M36" s="28">
        <f t="shared" si="5"/>
        <v>0</v>
      </c>
      <c r="N36" s="28">
        <f t="shared" si="6"/>
        <v>0</v>
      </c>
      <c r="O36" s="28">
        <f t="shared" si="7"/>
        <v>0</v>
      </c>
      <c r="P36" s="28">
        <f t="shared" si="8"/>
        <v>0</v>
      </c>
    </row>
    <row r="37" spans="1:16" x14ac:dyDescent="0.2">
      <c r="A37" s="26">
        <v>19</v>
      </c>
      <c r="B37" s="26" t="s">
        <v>95</v>
      </c>
      <c r="C37" s="39" t="s">
        <v>68</v>
      </c>
      <c r="D37" s="44" t="s">
        <v>40</v>
      </c>
      <c r="E37" s="45">
        <v>1</v>
      </c>
      <c r="F37" s="43"/>
      <c r="G37" s="28"/>
      <c r="H37" s="28">
        <f t="shared" si="1"/>
        <v>0</v>
      </c>
      <c r="I37" s="42"/>
      <c r="J37" s="42">
        <f t="shared" si="2"/>
        <v>0</v>
      </c>
      <c r="K37" s="43">
        <f t="shared" si="3"/>
        <v>0</v>
      </c>
      <c r="L37" s="28">
        <f t="shared" si="4"/>
        <v>0</v>
      </c>
      <c r="M37" s="28">
        <f t="shared" si="5"/>
        <v>0</v>
      </c>
      <c r="N37" s="28">
        <f t="shared" si="6"/>
        <v>0</v>
      </c>
      <c r="O37" s="28">
        <f t="shared" si="7"/>
        <v>0</v>
      </c>
      <c r="P37" s="28">
        <f t="shared" si="8"/>
        <v>0</v>
      </c>
    </row>
    <row r="38" spans="1:16" x14ac:dyDescent="0.2">
      <c r="A38" s="26">
        <v>20</v>
      </c>
      <c r="B38" s="26" t="s">
        <v>95</v>
      </c>
      <c r="C38" s="39" t="s">
        <v>48</v>
      </c>
      <c r="D38" s="44" t="s">
        <v>40</v>
      </c>
      <c r="E38" s="45">
        <v>6</v>
      </c>
      <c r="F38" s="43"/>
      <c r="G38" s="28"/>
      <c r="H38" s="28">
        <f t="shared" si="1"/>
        <v>0</v>
      </c>
      <c r="I38" s="42"/>
      <c r="J38" s="42">
        <f t="shared" si="2"/>
        <v>0</v>
      </c>
      <c r="K38" s="43">
        <f t="shared" si="3"/>
        <v>0</v>
      </c>
      <c r="L38" s="28">
        <f t="shared" si="4"/>
        <v>0</v>
      </c>
      <c r="M38" s="28">
        <f t="shared" si="5"/>
        <v>0</v>
      </c>
      <c r="N38" s="28">
        <f t="shared" si="6"/>
        <v>0</v>
      </c>
      <c r="O38" s="28">
        <f t="shared" si="7"/>
        <v>0</v>
      </c>
      <c r="P38" s="28">
        <f t="shared" si="8"/>
        <v>0</v>
      </c>
    </row>
    <row r="39" spans="1:16" x14ac:dyDescent="0.2">
      <c r="A39" s="26">
        <v>21</v>
      </c>
      <c r="B39" s="26" t="s">
        <v>95</v>
      </c>
      <c r="C39" s="39" t="s">
        <v>59</v>
      </c>
      <c r="D39" s="44" t="s">
        <v>40</v>
      </c>
      <c r="E39" s="45">
        <v>2</v>
      </c>
      <c r="F39" s="43"/>
      <c r="G39" s="28"/>
      <c r="H39" s="28">
        <f t="shared" si="1"/>
        <v>0</v>
      </c>
      <c r="I39" s="42"/>
      <c r="J39" s="42">
        <f t="shared" si="2"/>
        <v>0</v>
      </c>
      <c r="K39" s="43">
        <f t="shared" si="3"/>
        <v>0</v>
      </c>
      <c r="L39" s="28">
        <f t="shared" si="4"/>
        <v>0</v>
      </c>
      <c r="M39" s="28">
        <f t="shared" si="5"/>
        <v>0</v>
      </c>
      <c r="N39" s="28">
        <f t="shared" si="6"/>
        <v>0</v>
      </c>
      <c r="O39" s="28">
        <f t="shared" si="7"/>
        <v>0</v>
      </c>
      <c r="P39" s="28">
        <f t="shared" si="8"/>
        <v>0</v>
      </c>
    </row>
    <row r="40" spans="1:16" x14ac:dyDescent="0.2">
      <c r="A40" s="26">
        <v>22</v>
      </c>
      <c r="B40" s="26" t="s">
        <v>95</v>
      </c>
      <c r="C40" s="39" t="s">
        <v>66</v>
      </c>
      <c r="D40" s="44" t="s">
        <v>40</v>
      </c>
      <c r="E40" s="45">
        <v>1</v>
      </c>
      <c r="F40" s="43"/>
      <c r="G40" s="28"/>
      <c r="H40" s="28">
        <f t="shared" si="1"/>
        <v>0</v>
      </c>
      <c r="I40" s="42"/>
      <c r="J40" s="42">
        <f t="shared" si="2"/>
        <v>0</v>
      </c>
      <c r="K40" s="43">
        <f t="shared" si="3"/>
        <v>0</v>
      </c>
      <c r="L40" s="28">
        <f t="shared" si="4"/>
        <v>0</v>
      </c>
      <c r="M40" s="28">
        <f t="shared" si="5"/>
        <v>0</v>
      </c>
      <c r="N40" s="28">
        <f t="shared" si="6"/>
        <v>0</v>
      </c>
      <c r="O40" s="28">
        <f t="shared" si="7"/>
        <v>0</v>
      </c>
      <c r="P40" s="28">
        <f t="shared" si="8"/>
        <v>0</v>
      </c>
    </row>
    <row r="41" spans="1:16" x14ac:dyDescent="0.2">
      <c r="A41" s="26">
        <v>23</v>
      </c>
      <c r="B41" s="26" t="s">
        <v>95</v>
      </c>
      <c r="C41" s="39" t="s">
        <v>49</v>
      </c>
      <c r="D41" s="44" t="s">
        <v>40</v>
      </c>
      <c r="E41" s="45">
        <v>6</v>
      </c>
      <c r="F41" s="43"/>
      <c r="G41" s="28"/>
      <c r="H41" s="28">
        <f t="shared" si="1"/>
        <v>0</v>
      </c>
      <c r="I41" s="42"/>
      <c r="J41" s="42">
        <f t="shared" si="2"/>
        <v>0</v>
      </c>
      <c r="K41" s="43">
        <f t="shared" si="3"/>
        <v>0</v>
      </c>
      <c r="L41" s="28">
        <f t="shared" si="4"/>
        <v>0</v>
      </c>
      <c r="M41" s="28">
        <f t="shared" si="5"/>
        <v>0</v>
      </c>
      <c r="N41" s="28">
        <f t="shared" si="6"/>
        <v>0</v>
      </c>
      <c r="O41" s="28">
        <f t="shared" si="7"/>
        <v>0</v>
      </c>
      <c r="P41" s="28">
        <f t="shared" si="8"/>
        <v>0</v>
      </c>
    </row>
    <row r="42" spans="1:16" x14ac:dyDescent="0.2">
      <c r="A42" s="26">
        <v>24</v>
      </c>
      <c r="B42" s="26" t="s">
        <v>95</v>
      </c>
      <c r="C42" s="39" t="s">
        <v>58</v>
      </c>
      <c r="D42" s="44" t="s">
        <v>40</v>
      </c>
      <c r="E42" s="45">
        <v>3</v>
      </c>
      <c r="F42" s="43"/>
      <c r="G42" s="28"/>
      <c r="H42" s="28">
        <f t="shared" si="1"/>
        <v>0</v>
      </c>
      <c r="I42" s="42"/>
      <c r="J42" s="42">
        <f t="shared" si="2"/>
        <v>0</v>
      </c>
      <c r="K42" s="43">
        <f t="shared" si="3"/>
        <v>0</v>
      </c>
      <c r="L42" s="28">
        <f t="shared" si="4"/>
        <v>0</v>
      </c>
      <c r="M42" s="28">
        <f t="shared" si="5"/>
        <v>0</v>
      </c>
      <c r="N42" s="28">
        <f t="shared" si="6"/>
        <v>0</v>
      </c>
      <c r="O42" s="28">
        <f t="shared" si="7"/>
        <v>0</v>
      </c>
      <c r="P42" s="28">
        <f t="shared" si="8"/>
        <v>0</v>
      </c>
    </row>
    <row r="43" spans="1:16" x14ac:dyDescent="0.2">
      <c r="A43" s="26">
        <v>25</v>
      </c>
      <c r="B43" s="26" t="s">
        <v>95</v>
      </c>
      <c r="C43" s="39" t="s">
        <v>61</v>
      </c>
      <c r="D43" s="44" t="s">
        <v>40</v>
      </c>
      <c r="E43" s="45">
        <v>1</v>
      </c>
      <c r="F43" s="43"/>
      <c r="G43" s="28"/>
      <c r="H43" s="28">
        <f t="shared" si="1"/>
        <v>0</v>
      </c>
      <c r="I43" s="42"/>
      <c r="J43" s="42">
        <f t="shared" si="2"/>
        <v>0</v>
      </c>
      <c r="K43" s="43">
        <f t="shared" si="3"/>
        <v>0</v>
      </c>
      <c r="L43" s="28">
        <f t="shared" si="4"/>
        <v>0</v>
      </c>
      <c r="M43" s="28">
        <f t="shared" si="5"/>
        <v>0</v>
      </c>
      <c r="N43" s="28">
        <f t="shared" si="6"/>
        <v>0</v>
      </c>
      <c r="O43" s="28">
        <f t="shared" si="7"/>
        <v>0</v>
      </c>
      <c r="P43" s="28">
        <f t="shared" si="8"/>
        <v>0</v>
      </c>
    </row>
    <row r="44" spans="1:16" x14ac:dyDescent="0.2">
      <c r="A44" s="26">
        <v>26</v>
      </c>
      <c r="B44" s="26" t="s">
        <v>95</v>
      </c>
      <c r="C44" s="39" t="s">
        <v>63</v>
      </c>
      <c r="D44" s="44" t="s">
        <v>40</v>
      </c>
      <c r="E44" s="45">
        <v>1</v>
      </c>
      <c r="F44" s="43"/>
      <c r="G44" s="28"/>
      <c r="H44" s="28">
        <f t="shared" si="1"/>
        <v>0</v>
      </c>
      <c r="I44" s="42"/>
      <c r="J44" s="42">
        <f t="shared" si="2"/>
        <v>0</v>
      </c>
      <c r="K44" s="43">
        <f t="shared" si="3"/>
        <v>0</v>
      </c>
      <c r="L44" s="28">
        <f t="shared" si="4"/>
        <v>0</v>
      </c>
      <c r="M44" s="28">
        <f t="shared" si="5"/>
        <v>0</v>
      </c>
      <c r="N44" s="28">
        <f t="shared" si="6"/>
        <v>0</v>
      </c>
      <c r="O44" s="28">
        <f t="shared" si="7"/>
        <v>0</v>
      </c>
      <c r="P44" s="28">
        <f t="shared" si="8"/>
        <v>0</v>
      </c>
    </row>
    <row r="45" spans="1:16" x14ac:dyDescent="0.2">
      <c r="A45" s="26">
        <v>27</v>
      </c>
      <c r="B45" s="26" t="s">
        <v>95</v>
      </c>
      <c r="C45" s="39" t="s">
        <v>52</v>
      </c>
      <c r="D45" s="44" t="s">
        <v>40</v>
      </c>
      <c r="E45" s="45">
        <v>1</v>
      </c>
      <c r="F45" s="43"/>
      <c r="G45" s="28"/>
      <c r="H45" s="28">
        <f t="shared" si="1"/>
        <v>0</v>
      </c>
      <c r="I45" s="42"/>
      <c r="J45" s="42">
        <f t="shared" si="2"/>
        <v>0</v>
      </c>
      <c r="K45" s="43">
        <f t="shared" si="3"/>
        <v>0</v>
      </c>
      <c r="L45" s="28">
        <f t="shared" si="4"/>
        <v>0</v>
      </c>
      <c r="M45" s="28">
        <f t="shared" si="5"/>
        <v>0</v>
      </c>
      <c r="N45" s="28">
        <f t="shared" si="6"/>
        <v>0</v>
      </c>
      <c r="O45" s="28">
        <f t="shared" si="7"/>
        <v>0</v>
      </c>
      <c r="P45" s="28">
        <f t="shared" si="8"/>
        <v>0</v>
      </c>
    </row>
    <row r="46" spans="1:16" x14ac:dyDescent="0.2">
      <c r="A46" s="26">
        <v>28</v>
      </c>
      <c r="B46" s="26" t="s">
        <v>95</v>
      </c>
      <c r="C46" s="39" t="s">
        <v>64</v>
      </c>
      <c r="D46" s="44" t="s">
        <v>40</v>
      </c>
      <c r="E46" s="45">
        <v>1</v>
      </c>
      <c r="F46" s="43"/>
      <c r="G46" s="28"/>
      <c r="H46" s="28">
        <f t="shared" si="1"/>
        <v>0</v>
      </c>
      <c r="I46" s="42"/>
      <c r="J46" s="42">
        <f t="shared" si="2"/>
        <v>0</v>
      </c>
      <c r="K46" s="43">
        <f t="shared" si="3"/>
        <v>0</v>
      </c>
      <c r="L46" s="28">
        <f t="shared" si="4"/>
        <v>0</v>
      </c>
      <c r="M46" s="28">
        <f t="shared" si="5"/>
        <v>0</v>
      </c>
      <c r="N46" s="28">
        <f t="shared" si="6"/>
        <v>0</v>
      </c>
      <c r="O46" s="28">
        <f t="shared" si="7"/>
        <v>0</v>
      </c>
      <c r="P46" s="28">
        <f t="shared" si="8"/>
        <v>0</v>
      </c>
    </row>
    <row r="47" spans="1:16" x14ac:dyDescent="0.2">
      <c r="A47" s="26">
        <v>29</v>
      </c>
      <c r="B47" s="26" t="s">
        <v>95</v>
      </c>
      <c r="C47" s="39" t="s">
        <v>50</v>
      </c>
      <c r="D47" s="44" t="s">
        <v>40</v>
      </c>
      <c r="E47" s="45">
        <v>2</v>
      </c>
      <c r="F47" s="43"/>
      <c r="G47" s="28"/>
      <c r="H47" s="28">
        <f t="shared" si="1"/>
        <v>0</v>
      </c>
      <c r="I47" s="42"/>
      <c r="J47" s="42">
        <f t="shared" si="2"/>
        <v>0</v>
      </c>
      <c r="K47" s="43">
        <f t="shared" si="3"/>
        <v>0</v>
      </c>
      <c r="L47" s="28">
        <f t="shared" si="4"/>
        <v>0</v>
      </c>
      <c r="M47" s="28">
        <f t="shared" si="5"/>
        <v>0</v>
      </c>
      <c r="N47" s="28">
        <f t="shared" si="6"/>
        <v>0</v>
      </c>
      <c r="O47" s="28">
        <f t="shared" si="7"/>
        <v>0</v>
      </c>
      <c r="P47" s="28">
        <f t="shared" si="8"/>
        <v>0</v>
      </c>
    </row>
    <row r="48" spans="1:16" x14ac:dyDescent="0.2">
      <c r="A48" s="26">
        <v>30</v>
      </c>
      <c r="B48" s="26" t="s">
        <v>95</v>
      </c>
      <c r="C48" s="39" t="s">
        <v>54</v>
      </c>
      <c r="D48" s="44" t="s">
        <v>40</v>
      </c>
      <c r="E48" s="45">
        <v>7</v>
      </c>
      <c r="F48" s="43"/>
      <c r="G48" s="28"/>
      <c r="H48" s="28">
        <f t="shared" si="1"/>
        <v>0</v>
      </c>
      <c r="I48" s="42"/>
      <c r="J48" s="42">
        <f t="shared" si="2"/>
        <v>0</v>
      </c>
      <c r="K48" s="43">
        <f t="shared" si="3"/>
        <v>0</v>
      </c>
      <c r="L48" s="28">
        <f t="shared" si="4"/>
        <v>0</v>
      </c>
      <c r="M48" s="28">
        <f t="shared" si="5"/>
        <v>0</v>
      </c>
      <c r="N48" s="28">
        <f t="shared" si="6"/>
        <v>0</v>
      </c>
      <c r="O48" s="28">
        <f t="shared" si="7"/>
        <v>0</v>
      </c>
      <c r="P48" s="28">
        <f t="shared" si="8"/>
        <v>0</v>
      </c>
    </row>
    <row r="49" spans="1:16" x14ac:dyDescent="0.2">
      <c r="A49" s="26">
        <v>31</v>
      </c>
      <c r="B49" s="26" t="s">
        <v>95</v>
      </c>
      <c r="C49" s="39" t="s">
        <v>62</v>
      </c>
      <c r="D49" s="44" t="s">
        <v>40</v>
      </c>
      <c r="E49" s="45">
        <v>2</v>
      </c>
      <c r="F49" s="43"/>
      <c r="G49" s="28"/>
      <c r="H49" s="28">
        <f t="shared" si="1"/>
        <v>0</v>
      </c>
      <c r="I49" s="42"/>
      <c r="J49" s="42">
        <f t="shared" si="2"/>
        <v>0</v>
      </c>
      <c r="K49" s="43">
        <f t="shared" si="3"/>
        <v>0</v>
      </c>
      <c r="L49" s="28">
        <f t="shared" si="4"/>
        <v>0</v>
      </c>
      <c r="M49" s="28">
        <f t="shared" si="5"/>
        <v>0</v>
      </c>
      <c r="N49" s="28">
        <f t="shared" si="6"/>
        <v>0</v>
      </c>
      <c r="O49" s="28">
        <f t="shared" si="7"/>
        <v>0</v>
      </c>
      <c r="P49" s="28">
        <f t="shared" si="8"/>
        <v>0</v>
      </c>
    </row>
    <row r="50" spans="1:16" x14ac:dyDescent="0.2">
      <c r="A50" s="26">
        <v>32</v>
      </c>
      <c r="B50" s="26" t="s">
        <v>95</v>
      </c>
      <c r="C50" s="39" t="s">
        <v>53</v>
      </c>
      <c r="D50" s="44" t="s">
        <v>40</v>
      </c>
      <c r="E50" s="45">
        <v>1</v>
      </c>
      <c r="F50" s="43"/>
      <c r="G50" s="28"/>
      <c r="H50" s="28">
        <f t="shared" si="1"/>
        <v>0</v>
      </c>
      <c r="I50" s="42"/>
      <c r="J50" s="42">
        <f t="shared" si="2"/>
        <v>0</v>
      </c>
      <c r="K50" s="43">
        <f t="shared" si="3"/>
        <v>0</v>
      </c>
      <c r="L50" s="28">
        <f t="shared" si="4"/>
        <v>0</v>
      </c>
      <c r="M50" s="28">
        <f t="shared" si="5"/>
        <v>0</v>
      </c>
      <c r="N50" s="28">
        <f t="shared" si="6"/>
        <v>0</v>
      </c>
      <c r="O50" s="28">
        <f t="shared" si="7"/>
        <v>0</v>
      </c>
      <c r="P50" s="28">
        <f t="shared" si="8"/>
        <v>0</v>
      </c>
    </row>
    <row r="51" spans="1:16" x14ac:dyDescent="0.2">
      <c r="A51" s="26">
        <v>33</v>
      </c>
      <c r="B51" s="26" t="s">
        <v>95</v>
      </c>
      <c r="C51" s="39" t="s">
        <v>65</v>
      </c>
      <c r="D51" s="44" t="s">
        <v>40</v>
      </c>
      <c r="E51" s="45">
        <v>1</v>
      </c>
      <c r="F51" s="43"/>
      <c r="G51" s="28"/>
      <c r="H51" s="28">
        <f t="shared" si="1"/>
        <v>0</v>
      </c>
      <c r="I51" s="42"/>
      <c r="J51" s="42">
        <f t="shared" si="2"/>
        <v>0</v>
      </c>
      <c r="K51" s="43">
        <f t="shared" si="3"/>
        <v>0</v>
      </c>
      <c r="L51" s="28">
        <f t="shared" si="4"/>
        <v>0</v>
      </c>
      <c r="M51" s="28">
        <f t="shared" si="5"/>
        <v>0</v>
      </c>
      <c r="N51" s="28">
        <f t="shared" si="6"/>
        <v>0</v>
      </c>
      <c r="O51" s="28">
        <f t="shared" si="7"/>
        <v>0</v>
      </c>
      <c r="P51" s="28">
        <f t="shared" si="8"/>
        <v>0</v>
      </c>
    </row>
    <row r="52" spans="1:16" ht="25.5" x14ac:dyDescent="0.2">
      <c r="A52" s="26">
        <v>34</v>
      </c>
      <c r="B52" s="26" t="s">
        <v>95</v>
      </c>
      <c r="C52" s="40" t="s">
        <v>99</v>
      </c>
      <c r="D52" s="41" t="s">
        <v>98</v>
      </c>
      <c r="E52" s="42">
        <v>1</v>
      </c>
      <c r="F52" s="43"/>
      <c r="G52" s="28"/>
      <c r="H52" s="28">
        <f t="shared" si="1"/>
        <v>0</v>
      </c>
      <c r="I52" s="42"/>
      <c r="J52" s="42">
        <f t="shared" si="2"/>
        <v>0</v>
      </c>
      <c r="K52" s="43">
        <f t="shared" si="3"/>
        <v>0</v>
      </c>
      <c r="L52" s="28">
        <f t="shared" si="4"/>
        <v>0</v>
      </c>
      <c r="M52" s="28">
        <f t="shared" si="5"/>
        <v>0</v>
      </c>
      <c r="N52" s="28">
        <f t="shared" si="6"/>
        <v>0</v>
      </c>
      <c r="O52" s="28">
        <f t="shared" si="7"/>
        <v>0</v>
      </c>
      <c r="P52" s="28">
        <f t="shared" si="8"/>
        <v>0</v>
      </c>
    </row>
    <row r="53" spans="1:16" x14ac:dyDescent="0.2">
      <c r="A53" s="26"/>
      <c r="B53" s="27"/>
      <c r="C53" s="46" t="s">
        <v>79</v>
      </c>
      <c r="D53" s="27"/>
      <c r="E53" s="27"/>
      <c r="F53" s="27"/>
      <c r="G53" s="27"/>
      <c r="H53" s="27"/>
      <c r="I53" s="27"/>
      <c r="J53" s="27"/>
      <c r="K53" s="43"/>
      <c r="L53" s="47">
        <f>SUM(L18:L52)</f>
        <v>0</v>
      </c>
      <c r="M53" s="47">
        <f t="shared" ref="M53:P53" si="9">SUM(M18:M52)</f>
        <v>0</v>
      </c>
      <c r="N53" s="47">
        <f t="shared" si="9"/>
        <v>0</v>
      </c>
      <c r="O53" s="47">
        <f t="shared" si="9"/>
        <v>0</v>
      </c>
      <c r="P53" s="47">
        <f t="shared" si="9"/>
        <v>0</v>
      </c>
    </row>
    <row r="54" spans="1:16" x14ac:dyDescent="0.2">
      <c r="A54" s="48"/>
      <c r="B54" s="4"/>
      <c r="C54" s="4"/>
      <c r="D54" s="66" t="s">
        <v>100</v>
      </c>
      <c r="E54" s="67"/>
      <c r="F54" s="67"/>
      <c r="G54" s="67"/>
      <c r="H54" s="67"/>
      <c r="I54" s="67"/>
      <c r="J54" s="67"/>
      <c r="K54" s="68"/>
      <c r="L54" s="49">
        <f>L53</f>
        <v>0</v>
      </c>
      <c r="M54" s="49">
        <f>M53</f>
        <v>0</v>
      </c>
      <c r="N54" s="49">
        <f>N53</f>
        <v>0</v>
      </c>
      <c r="O54" s="49">
        <f>O53</f>
        <v>0</v>
      </c>
      <c r="P54" s="49">
        <f>P53</f>
        <v>0</v>
      </c>
    </row>
    <row r="55" spans="1:16" x14ac:dyDescent="0.2">
      <c r="A55" s="48"/>
      <c r="B55" s="4"/>
      <c r="C55" s="4"/>
      <c r="D55" s="4"/>
      <c r="E55" s="4"/>
      <c r="F55" s="4"/>
      <c r="G55" s="4"/>
      <c r="H55" s="77" t="s">
        <v>101</v>
      </c>
      <c r="I55" s="78"/>
      <c r="J55" s="78"/>
      <c r="K55" s="79"/>
      <c r="L55" s="50">
        <v>0.06</v>
      </c>
      <c r="M55" s="51"/>
      <c r="N55" s="51"/>
      <c r="O55" s="51"/>
      <c r="P55" s="52">
        <f>ROUND(P54*L55,2)</f>
        <v>0</v>
      </c>
    </row>
    <row r="56" spans="1:16" x14ac:dyDescent="0.2">
      <c r="A56" s="48"/>
      <c r="B56" s="4"/>
      <c r="C56" s="4"/>
      <c r="D56" s="4"/>
      <c r="E56" s="4"/>
      <c r="F56" s="4"/>
      <c r="G56" s="4"/>
      <c r="H56" s="66" t="s">
        <v>102</v>
      </c>
      <c r="I56" s="67"/>
      <c r="J56" s="67"/>
      <c r="K56" s="68"/>
      <c r="L56" s="51"/>
      <c r="M56" s="51"/>
      <c r="N56" s="51"/>
      <c r="O56" s="51"/>
      <c r="P56" s="52"/>
    </row>
    <row r="57" spans="1:16" x14ac:dyDescent="0.2">
      <c r="A57" s="48"/>
      <c r="B57" s="4"/>
      <c r="C57" s="4"/>
      <c r="D57" s="4"/>
      <c r="E57" s="4"/>
      <c r="F57" s="4"/>
      <c r="G57" s="4"/>
      <c r="H57" s="77" t="s">
        <v>103</v>
      </c>
      <c r="I57" s="78"/>
      <c r="J57" s="78"/>
      <c r="K57" s="79"/>
      <c r="L57" s="50">
        <v>0.06</v>
      </c>
      <c r="M57" s="51"/>
      <c r="N57" s="51"/>
      <c r="O57" s="51"/>
      <c r="P57" s="52">
        <f>ROUND(P54*L57,2)</f>
        <v>0</v>
      </c>
    </row>
    <row r="58" spans="1:16" x14ac:dyDescent="0.2">
      <c r="A58" s="48"/>
      <c r="B58" s="4"/>
      <c r="C58" s="4"/>
      <c r="D58" s="4"/>
      <c r="E58" s="4"/>
      <c r="F58" s="4"/>
      <c r="G58" s="4"/>
      <c r="H58" s="77" t="s">
        <v>79</v>
      </c>
      <c r="I58" s="78"/>
      <c r="J58" s="78"/>
      <c r="K58" s="79"/>
      <c r="L58" s="50"/>
      <c r="M58" s="51"/>
      <c r="N58" s="51"/>
      <c r="O58" s="51"/>
      <c r="P58" s="53">
        <f>ROUND(SUM(P54:P57),2)</f>
        <v>0</v>
      </c>
    </row>
    <row r="59" spans="1:16" x14ac:dyDescent="0.2">
      <c r="A59" s="5"/>
      <c r="B59" s="4"/>
      <c r="C59" s="54"/>
      <c r="D59" s="54"/>
      <c r="E59" s="54"/>
      <c r="F59" s="54"/>
      <c r="G59" s="4"/>
      <c r="H59" s="77" t="s">
        <v>104</v>
      </c>
      <c r="I59" s="78"/>
      <c r="J59" s="78"/>
      <c r="K59" s="79"/>
      <c r="L59" s="55">
        <v>0.21</v>
      </c>
      <c r="M59" s="29"/>
      <c r="N59" s="29"/>
      <c r="O59" s="29"/>
      <c r="P59" s="56">
        <f>ROUND(P58*L59,2)</f>
        <v>0</v>
      </c>
    </row>
    <row r="60" spans="1:16" ht="15" x14ac:dyDescent="0.25">
      <c r="A60" s="48"/>
      <c r="B60" s="4"/>
      <c r="C60" s="54"/>
      <c r="D60" s="54"/>
      <c r="E60" s="54"/>
      <c r="F60" s="54"/>
      <c r="G60" s="4"/>
      <c r="H60" s="80" t="s">
        <v>105</v>
      </c>
      <c r="I60" s="80"/>
      <c r="J60" s="80"/>
      <c r="K60" s="80"/>
      <c r="L60" s="29"/>
      <c r="M60" s="29"/>
      <c r="N60" s="29"/>
      <c r="O60" s="29"/>
      <c r="P60" s="56">
        <f>ROUND(SUM(P58:P59),2)</f>
        <v>0</v>
      </c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">
      <c r="A62" s="34" t="s">
        <v>82</v>
      </c>
      <c r="B62" s="4"/>
      <c r="C62" s="57" t="s">
        <v>106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65" t="str">
        <f>Koptāme!C28</f>
        <v>11.02.2019.g.</v>
      </c>
      <c r="P62" s="65"/>
    </row>
    <row r="63" spans="1:16" ht="14.25" x14ac:dyDescent="0.2">
      <c r="A63" s="48"/>
      <c r="B63" s="4"/>
      <c r="C63" s="75" t="s">
        <v>84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1:16" ht="14.25" x14ac:dyDescent="0.2">
      <c r="A64" s="34" t="str">
        <f>Koptāme!A30</f>
        <v>Sertifikāta Nr.                            20-7419</v>
      </c>
      <c r="B64" s="4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14">
    <mergeCell ref="O62:P62"/>
    <mergeCell ref="C63:P63"/>
    <mergeCell ref="H55:K55"/>
    <mergeCell ref="H56:K56"/>
    <mergeCell ref="H57:K57"/>
    <mergeCell ref="H58:K58"/>
    <mergeCell ref="H59:K59"/>
    <mergeCell ref="H60:K60"/>
    <mergeCell ref="D54:K54"/>
    <mergeCell ref="A1:P1"/>
    <mergeCell ref="A3:P3"/>
    <mergeCell ref="A4:P4"/>
    <mergeCell ref="F14:K14"/>
    <mergeCell ref="L14:P14"/>
  </mergeCells>
  <pageMargins left="0.7" right="0.7" top="0.75" bottom="0.75" header="0.3" footer="0.3"/>
  <pageSetup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22" workbookViewId="0">
      <selection activeCell="V18" sqref="V18"/>
    </sheetView>
  </sheetViews>
  <sheetFormatPr defaultRowHeight="15" x14ac:dyDescent="0.25"/>
  <cols>
    <col min="1" max="1" width="5" customWidth="1"/>
    <col min="2" max="2" width="6.28515625" customWidth="1"/>
    <col min="3" max="3" width="45.7109375" customWidth="1"/>
    <col min="13" max="13" width="9.5703125" bestFit="1" customWidth="1"/>
    <col min="14" max="14" width="10" customWidth="1"/>
    <col min="16" max="16" width="9.5703125" customWidth="1"/>
  </cols>
  <sheetData>
    <row r="1" spans="1:16" x14ac:dyDescent="0.25">
      <c r="A1" s="69" t="s">
        <v>140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70" t="s">
        <v>126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72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x14ac:dyDescent="0.25">
      <c r="A5" s="1" t="str">
        <f>Koptāme!A13</f>
        <v>Būves nosaukums :    Dienesta viesnīca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tr">
        <f>Koptāme!A14</f>
        <v>Objekta nosaukums : Aizkraukles Arodvidusskola, Dienesta viesnīca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tr">
        <f>Koptāme!A15</f>
        <v>Būves adrese :          Bērzu iela 14, Aizkraukle, Aizkraukles pilsēta, LV-5101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 t="s">
        <v>0</v>
      </c>
      <c r="L10" s="1"/>
      <c r="M10" s="7" t="e">
        <f>#REF!</f>
        <v>#REF!</v>
      </c>
      <c r="N10" s="8" t="s">
        <v>1</v>
      </c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"/>
      <c r="N11" s="8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 t="str">
        <f>Koptāme!B18</f>
        <v>Tāme sastādīta : 201.gada 11.februārī</v>
      </c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9"/>
      <c r="B14" s="9"/>
      <c r="C14" s="9"/>
      <c r="D14" s="9"/>
      <c r="E14" s="9"/>
      <c r="F14" s="74" t="s">
        <v>2</v>
      </c>
      <c r="G14" s="74"/>
      <c r="H14" s="74"/>
      <c r="I14" s="74"/>
      <c r="J14" s="74"/>
      <c r="K14" s="74"/>
      <c r="L14" s="74" t="s">
        <v>3</v>
      </c>
      <c r="M14" s="74"/>
      <c r="N14" s="74"/>
      <c r="O14" s="74"/>
      <c r="P14" s="74"/>
    </row>
    <row r="15" spans="1:16" ht="64.5" x14ac:dyDescent="0.25">
      <c r="A15" s="10" t="s">
        <v>4</v>
      </c>
      <c r="B15" s="10" t="s">
        <v>5</v>
      </c>
      <c r="C15" s="11" t="s">
        <v>37</v>
      </c>
      <c r="D15" s="10" t="s">
        <v>6</v>
      </c>
      <c r="E15" s="10" t="s">
        <v>7</v>
      </c>
      <c r="F15" s="12" t="s">
        <v>8</v>
      </c>
      <c r="G15" s="12" t="s">
        <v>9</v>
      </c>
      <c r="H15" s="12" t="s">
        <v>10</v>
      </c>
      <c r="I15" s="12" t="s">
        <v>38</v>
      </c>
      <c r="J15" s="12" t="s">
        <v>11</v>
      </c>
      <c r="K15" s="12" t="s">
        <v>12</v>
      </c>
      <c r="L15" s="12" t="s">
        <v>13</v>
      </c>
      <c r="M15" s="12" t="s">
        <v>14</v>
      </c>
      <c r="N15" s="12" t="s">
        <v>39</v>
      </c>
      <c r="O15" s="12" t="s">
        <v>15</v>
      </c>
      <c r="P15" s="12" t="s">
        <v>16</v>
      </c>
    </row>
    <row r="16" spans="1:16" x14ac:dyDescent="0.25">
      <c r="A16" s="13" t="s">
        <v>17</v>
      </c>
      <c r="B16" s="13" t="s">
        <v>18</v>
      </c>
      <c r="C16" s="13" t="s">
        <v>19</v>
      </c>
      <c r="D16" s="13" t="s">
        <v>20</v>
      </c>
      <c r="E16" s="13" t="s">
        <v>21</v>
      </c>
      <c r="F16" s="13" t="s">
        <v>22</v>
      </c>
      <c r="G16" s="13" t="s">
        <v>23</v>
      </c>
      <c r="H16" s="13" t="s">
        <v>24</v>
      </c>
      <c r="I16" s="13" t="s">
        <v>25</v>
      </c>
      <c r="J16" s="13" t="s">
        <v>26</v>
      </c>
      <c r="K16" s="13" t="s">
        <v>27</v>
      </c>
      <c r="L16" s="13" t="s">
        <v>28</v>
      </c>
      <c r="M16" s="13" t="s">
        <v>29</v>
      </c>
      <c r="N16" s="13" t="s">
        <v>30</v>
      </c>
      <c r="O16" s="13" t="s">
        <v>31</v>
      </c>
      <c r="P16" s="14" t="s">
        <v>32</v>
      </c>
    </row>
    <row r="17" spans="1:16" x14ac:dyDescent="0.25">
      <c r="A17" s="39"/>
      <c r="B17" s="39"/>
      <c r="C17" s="15" t="s">
        <v>130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25.5" x14ac:dyDescent="0.25">
      <c r="A18" s="26">
        <v>1</v>
      </c>
      <c r="B18" s="26" t="s">
        <v>95</v>
      </c>
      <c r="C18" s="40" t="s">
        <v>128</v>
      </c>
      <c r="D18" s="41" t="s">
        <v>69</v>
      </c>
      <c r="E18" s="42">
        <v>72</v>
      </c>
      <c r="F18" s="43"/>
      <c r="G18" s="28"/>
      <c r="H18" s="28">
        <f>ROUND(G18*F18,2)</f>
        <v>0</v>
      </c>
      <c r="I18" s="42"/>
      <c r="J18" s="42">
        <f t="shared" ref="J18" si="0">ROUND(H18*10%,2)</f>
        <v>0</v>
      </c>
      <c r="K18" s="43">
        <f>ROUND(J18+I18+H18,2)</f>
        <v>0</v>
      </c>
      <c r="L18" s="28">
        <f>ROUND(F18*E18,2)</f>
        <v>0</v>
      </c>
      <c r="M18" s="28">
        <f>ROUND(H18*E18,2)</f>
        <v>0</v>
      </c>
      <c r="N18" s="28">
        <f>ROUND(I18*E18,2)</f>
        <v>0</v>
      </c>
      <c r="O18" s="28">
        <f>ROUND(J18*E18,2)</f>
        <v>0</v>
      </c>
      <c r="P18" s="28">
        <f>ROUND(O18+N18+M18,2)</f>
        <v>0</v>
      </c>
    </row>
    <row r="19" spans="1:16" x14ac:dyDescent="0.25">
      <c r="A19" s="26"/>
      <c r="B19" s="26"/>
      <c r="C19" s="15" t="s">
        <v>97</v>
      </c>
      <c r="D19" s="41"/>
      <c r="E19" s="42"/>
      <c r="F19" s="43"/>
      <c r="G19" s="28"/>
      <c r="H19" s="28"/>
      <c r="I19" s="42"/>
      <c r="J19" s="42"/>
      <c r="K19" s="43"/>
      <c r="L19" s="28"/>
      <c r="M19" s="28"/>
      <c r="N19" s="28"/>
      <c r="O19" s="28"/>
      <c r="P19" s="28"/>
    </row>
    <row r="20" spans="1:16" x14ac:dyDescent="0.25">
      <c r="A20" s="26">
        <v>2</v>
      </c>
      <c r="B20" s="26" t="s">
        <v>95</v>
      </c>
      <c r="C20" s="39" t="s">
        <v>122</v>
      </c>
      <c r="D20" s="44" t="s">
        <v>69</v>
      </c>
      <c r="E20" s="45">
        <v>72</v>
      </c>
      <c r="F20" s="43"/>
      <c r="G20" s="28"/>
      <c r="H20" s="28">
        <f t="shared" ref="H20:H43" si="1">ROUND(G20*F20,2)</f>
        <v>0</v>
      </c>
      <c r="I20" s="42"/>
      <c r="J20" s="42">
        <f t="shared" ref="J20:J43" si="2">ROUND(H20*10%,2)</f>
        <v>0</v>
      </c>
      <c r="K20" s="43">
        <f t="shared" ref="K20:K43" si="3">ROUND(J20+I20+H20,2)</f>
        <v>0</v>
      </c>
      <c r="L20" s="28">
        <f t="shared" ref="L20:L43" si="4">ROUND(F20*E20,2)</f>
        <v>0</v>
      </c>
      <c r="M20" s="28">
        <f t="shared" ref="M20:M43" si="5">ROUND(H20*E20,2)</f>
        <v>0</v>
      </c>
      <c r="N20" s="28">
        <f t="shared" ref="N20:N43" si="6">ROUND(I20*E20,2)</f>
        <v>0</v>
      </c>
      <c r="O20" s="28">
        <f t="shared" ref="O20:O43" si="7">ROUND(J20*E20,2)</f>
        <v>0</v>
      </c>
      <c r="P20" s="28">
        <f t="shared" ref="P20:P43" si="8">ROUND(O20+N20+M20,2)</f>
        <v>0</v>
      </c>
    </row>
    <row r="21" spans="1:16" x14ac:dyDescent="0.25">
      <c r="A21" s="26">
        <v>3</v>
      </c>
      <c r="B21" s="26" t="s">
        <v>95</v>
      </c>
      <c r="C21" s="39" t="s">
        <v>123</v>
      </c>
      <c r="D21" s="44" t="s">
        <v>69</v>
      </c>
      <c r="E21" s="45">
        <v>72</v>
      </c>
      <c r="F21" s="43"/>
      <c r="G21" s="28"/>
      <c r="H21" s="28">
        <f t="shared" si="1"/>
        <v>0</v>
      </c>
      <c r="I21" s="42"/>
      <c r="J21" s="42">
        <f t="shared" si="2"/>
        <v>0</v>
      </c>
      <c r="K21" s="43">
        <f t="shared" si="3"/>
        <v>0</v>
      </c>
      <c r="L21" s="28">
        <f t="shared" si="4"/>
        <v>0</v>
      </c>
      <c r="M21" s="28">
        <f t="shared" si="5"/>
        <v>0</v>
      </c>
      <c r="N21" s="28">
        <f t="shared" si="6"/>
        <v>0</v>
      </c>
      <c r="O21" s="28">
        <f t="shared" si="7"/>
        <v>0</v>
      </c>
      <c r="P21" s="28">
        <f t="shared" si="8"/>
        <v>0</v>
      </c>
    </row>
    <row r="22" spans="1:16" x14ac:dyDescent="0.25">
      <c r="A22" s="26">
        <v>4</v>
      </c>
      <c r="B22" s="26" t="s">
        <v>95</v>
      </c>
      <c r="C22" s="59" t="s">
        <v>63</v>
      </c>
      <c r="D22" s="60" t="s">
        <v>40</v>
      </c>
      <c r="E22" s="61">
        <v>1</v>
      </c>
      <c r="F22" s="43"/>
      <c r="G22" s="28"/>
      <c r="H22" s="28">
        <f t="shared" si="1"/>
        <v>0</v>
      </c>
      <c r="I22" s="42"/>
      <c r="J22" s="42">
        <f t="shared" si="2"/>
        <v>0</v>
      </c>
      <c r="K22" s="43">
        <f t="shared" si="3"/>
        <v>0</v>
      </c>
      <c r="L22" s="28">
        <f t="shared" si="4"/>
        <v>0</v>
      </c>
      <c r="M22" s="28">
        <f t="shared" si="5"/>
        <v>0</v>
      </c>
      <c r="N22" s="28">
        <f t="shared" si="6"/>
        <v>0</v>
      </c>
      <c r="O22" s="28">
        <f t="shared" si="7"/>
        <v>0</v>
      </c>
      <c r="P22" s="28">
        <f t="shared" si="8"/>
        <v>0</v>
      </c>
    </row>
    <row r="23" spans="1:16" x14ac:dyDescent="0.25">
      <c r="A23" s="26">
        <v>5</v>
      </c>
      <c r="B23" s="26" t="s">
        <v>95</v>
      </c>
      <c r="C23" s="59" t="s">
        <v>62</v>
      </c>
      <c r="D23" s="60" t="s">
        <v>40</v>
      </c>
      <c r="E23" s="61">
        <v>2</v>
      </c>
      <c r="F23" s="43"/>
      <c r="G23" s="28"/>
      <c r="H23" s="28">
        <f t="shared" si="1"/>
        <v>0</v>
      </c>
      <c r="I23" s="42"/>
      <c r="J23" s="42">
        <f t="shared" si="2"/>
        <v>0</v>
      </c>
      <c r="K23" s="43">
        <f t="shared" si="3"/>
        <v>0</v>
      </c>
      <c r="L23" s="28">
        <f t="shared" si="4"/>
        <v>0</v>
      </c>
      <c r="M23" s="28">
        <f t="shared" si="5"/>
        <v>0</v>
      </c>
      <c r="N23" s="28">
        <f t="shared" si="6"/>
        <v>0</v>
      </c>
      <c r="O23" s="28">
        <f t="shared" si="7"/>
        <v>0</v>
      </c>
      <c r="P23" s="28">
        <f t="shared" si="8"/>
        <v>0</v>
      </c>
    </row>
    <row r="24" spans="1:16" x14ac:dyDescent="0.25">
      <c r="A24" s="26">
        <v>6</v>
      </c>
      <c r="B24" s="26" t="s">
        <v>95</v>
      </c>
      <c r="C24" s="39" t="s">
        <v>112</v>
      </c>
      <c r="D24" s="60" t="s">
        <v>40</v>
      </c>
      <c r="E24" s="61">
        <v>10</v>
      </c>
      <c r="F24" s="43"/>
      <c r="G24" s="28"/>
      <c r="H24" s="28">
        <f t="shared" si="1"/>
        <v>0</v>
      </c>
      <c r="I24" s="16"/>
      <c r="J24" s="42">
        <f t="shared" si="2"/>
        <v>0</v>
      </c>
      <c r="K24" s="43">
        <f t="shared" si="3"/>
        <v>0</v>
      </c>
      <c r="L24" s="28">
        <f t="shared" si="4"/>
        <v>0</v>
      </c>
      <c r="M24" s="28">
        <f t="shared" si="5"/>
        <v>0</v>
      </c>
      <c r="N24" s="28">
        <f t="shared" si="6"/>
        <v>0</v>
      </c>
      <c r="O24" s="28">
        <f t="shared" si="7"/>
        <v>0</v>
      </c>
      <c r="P24" s="28">
        <f t="shared" si="8"/>
        <v>0</v>
      </c>
    </row>
    <row r="25" spans="1:16" x14ac:dyDescent="0.25">
      <c r="A25" s="26">
        <v>7</v>
      </c>
      <c r="B25" s="26" t="s">
        <v>95</v>
      </c>
      <c r="C25" s="39" t="s">
        <v>121</v>
      </c>
      <c r="D25" s="60" t="s">
        <v>40</v>
      </c>
      <c r="E25" s="61">
        <v>1</v>
      </c>
      <c r="F25" s="43"/>
      <c r="G25" s="28"/>
      <c r="H25" s="28">
        <f t="shared" si="1"/>
        <v>0</v>
      </c>
      <c r="I25" s="42"/>
      <c r="J25" s="42">
        <f t="shared" si="2"/>
        <v>0</v>
      </c>
      <c r="K25" s="43">
        <f t="shared" si="3"/>
        <v>0</v>
      </c>
      <c r="L25" s="28">
        <f t="shared" si="4"/>
        <v>0</v>
      </c>
      <c r="M25" s="28">
        <f t="shared" si="5"/>
        <v>0</v>
      </c>
      <c r="N25" s="28">
        <f t="shared" si="6"/>
        <v>0</v>
      </c>
      <c r="O25" s="28">
        <f t="shared" si="7"/>
        <v>0</v>
      </c>
      <c r="P25" s="28">
        <f t="shared" si="8"/>
        <v>0</v>
      </c>
    </row>
    <row r="26" spans="1:16" x14ac:dyDescent="0.25">
      <c r="A26" s="26">
        <v>8</v>
      </c>
      <c r="B26" s="26" t="s">
        <v>95</v>
      </c>
      <c r="C26" s="39" t="s">
        <v>108</v>
      </c>
      <c r="D26" s="60" t="s">
        <v>40</v>
      </c>
      <c r="E26" s="61">
        <v>1</v>
      </c>
      <c r="F26" s="43"/>
      <c r="G26" s="28"/>
      <c r="H26" s="28">
        <f t="shared" si="1"/>
        <v>0</v>
      </c>
      <c r="I26" s="42"/>
      <c r="J26" s="42">
        <f t="shared" si="2"/>
        <v>0</v>
      </c>
      <c r="K26" s="43">
        <f t="shared" si="3"/>
        <v>0</v>
      </c>
      <c r="L26" s="28">
        <f t="shared" si="4"/>
        <v>0</v>
      </c>
      <c r="M26" s="28">
        <f t="shared" si="5"/>
        <v>0</v>
      </c>
      <c r="N26" s="28">
        <f t="shared" si="6"/>
        <v>0</v>
      </c>
      <c r="O26" s="28">
        <f t="shared" si="7"/>
        <v>0</v>
      </c>
      <c r="P26" s="28">
        <f t="shared" si="8"/>
        <v>0</v>
      </c>
    </row>
    <row r="27" spans="1:16" x14ac:dyDescent="0.25">
      <c r="A27" s="26">
        <v>9</v>
      </c>
      <c r="B27" s="26" t="s">
        <v>95</v>
      </c>
      <c r="C27" s="39" t="s">
        <v>119</v>
      </c>
      <c r="D27" s="60" t="s">
        <v>40</v>
      </c>
      <c r="E27" s="61">
        <v>1</v>
      </c>
      <c r="F27" s="43"/>
      <c r="G27" s="28"/>
      <c r="H27" s="28">
        <f t="shared" si="1"/>
        <v>0</v>
      </c>
      <c r="I27" s="42"/>
      <c r="J27" s="42">
        <f t="shared" si="2"/>
        <v>0</v>
      </c>
      <c r="K27" s="43">
        <f t="shared" si="3"/>
        <v>0</v>
      </c>
      <c r="L27" s="28">
        <f t="shared" si="4"/>
        <v>0</v>
      </c>
      <c r="M27" s="28">
        <f t="shared" si="5"/>
        <v>0</v>
      </c>
      <c r="N27" s="28">
        <f t="shared" si="6"/>
        <v>0</v>
      </c>
      <c r="O27" s="28">
        <f t="shared" si="7"/>
        <v>0</v>
      </c>
      <c r="P27" s="28">
        <f t="shared" si="8"/>
        <v>0</v>
      </c>
    </row>
    <row r="28" spans="1:16" x14ac:dyDescent="0.25">
      <c r="A28" s="26">
        <v>10</v>
      </c>
      <c r="B28" s="26" t="s">
        <v>95</v>
      </c>
      <c r="C28" s="39" t="s">
        <v>107</v>
      </c>
      <c r="D28" s="60" t="s">
        <v>40</v>
      </c>
      <c r="E28" s="61">
        <v>1</v>
      </c>
      <c r="F28" s="43"/>
      <c r="G28" s="28"/>
      <c r="H28" s="28">
        <f t="shared" si="1"/>
        <v>0</v>
      </c>
      <c r="I28" s="42"/>
      <c r="J28" s="42">
        <f t="shared" si="2"/>
        <v>0</v>
      </c>
      <c r="K28" s="43">
        <f t="shared" si="3"/>
        <v>0</v>
      </c>
      <c r="L28" s="28">
        <f t="shared" si="4"/>
        <v>0</v>
      </c>
      <c r="M28" s="28">
        <f t="shared" si="5"/>
        <v>0</v>
      </c>
      <c r="N28" s="28">
        <f t="shared" si="6"/>
        <v>0</v>
      </c>
      <c r="O28" s="28">
        <f t="shared" si="7"/>
        <v>0</v>
      </c>
      <c r="P28" s="28">
        <f t="shared" si="8"/>
        <v>0</v>
      </c>
    </row>
    <row r="29" spans="1:16" x14ac:dyDescent="0.25">
      <c r="A29" s="26">
        <v>11</v>
      </c>
      <c r="B29" s="26" t="s">
        <v>95</v>
      </c>
      <c r="C29" s="39" t="s">
        <v>118</v>
      </c>
      <c r="D29" s="60" t="s">
        <v>40</v>
      </c>
      <c r="E29" s="61">
        <v>1</v>
      </c>
      <c r="F29" s="43"/>
      <c r="G29" s="28"/>
      <c r="H29" s="28">
        <f t="shared" si="1"/>
        <v>0</v>
      </c>
      <c r="I29" s="42"/>
      <c r="J29" s="42">
        <f t="shared" si="2"/>
        <v>0</v>
      </c>
      <c r="K29" s="43">
        <f t="shared" si="3"/>
        <v>0</v>
      </c>
      <c r="L29" s="28">
        <f t="shared" si="4"/>
        <v>0</v>
      </c>
      <c r="M29" s="28">
        <f t="shared" si="5"/>
        <v>0</v>
      </c>
      <c r="N29" s="28">
        <f t="shared" si="6"/>
        <v>0</v>
      </c>
      <c r="O29" s="28">
        <f t="shared" si="7"/>
        <v>0</v>
      </c>
      <c r="P29" s="28">
        <f t="shared" si="8"/>
        <v>0</v>
      </c>
    </row>
    <row r="30" spans="1:16" x14ac:dyDescent="0.25">
      <c r="A30" s="26">
        <v>12</v>
      </c>
      <c r="B30" s="26" t="s">
        <v>95</v>
      </c>
      <c r="C30" s="39" t="s">
        <v>109</v>
      </c>
      <c r="D30" s="60" t="s">
        <v>40</v>
      </c>
      <c r="E30" s="61">
        <v>2</v>
      </c>
      <c r="F30" s="43"/>
      <c r="G30" s="28"/>
      <c r="H30" s="28">
        <f t="shared" si="1"/>
        <v>0</v>
      </c>
      <c r="I30" s="42"/>
      <c r="J30" s="42">
        <f t="shared" si="2"/>
        <v>0</v>
      </c>
      <c r="K30" s="43">
        <f t="shared" si="3"/>
        <v>0</v>
      </c>
      <c r="L30" s="28">
        <f t="shared" si="4"/>
        <v>0</v>
      </c>
      <c r="M30" s="28">
        <f t="shared" si="5"/>
        <v>0</v>
      </c>
      <c r="N30" s="28">
        <f t="shared" si="6"/>
        <v>0</v>
      </c>
      <c r="O30" s="28">
        <f t="shared" si="7"/>
        <v>0</v>
      </c>
      <c r="P30" s="28">
        <f t="shared" si="8"/>
        <v>0</v>
      </c>
    </row>
    <row r="31" spans="1:16" x14ac:dyDescent="0.25">
      <c r="A31" s="26">
        <v>13</v>
      </c>
      <c r="B31" s="26" t="s">
        <v>95</v>
      </c>
      <c r="C31" s="39" t="s">
        <v>113</v>
      </c>
      <c r="D31" s="60" t="s">
        <v>40</v>
      </c>
      <c r="E31" s="61">
        <v>7</v>
      </c>
      <c r="F31" s="43"/>
      <c r="G31" s="28"/>
      <c r="H31" s="28">
        <f t="shared" si="1"/>
        <v>0</v>
      </c>
      <c r="I31" s="42"/>
      <c r="J31" s="42">
        <f t="shared" si="2"/>
        <v>0</v>
      </c>
      <c r="K31" s="43">
        <f t="shared" si="3"/>
        <v>0</v>
      </c>
      <c r="L31" s="28">
        <f t="shared" si="4"/>
        <v>0</v>
      </c>
      <c r="M31" s="28">
        <f t="shared" si="5"/>
        <v>0</v>
      </c>
      <c r="N31" s="28">
        <f t="shared" si="6"/>
        <v>0</v>
      </c>
      <c r="O31" s="28">
        <f t="shared" si="7"/>
        <v>0</v>
      </c>
      <c r="P31" s="28">
        <f t="shared" si="8"/>
        <v>0</v>
      </c>
    </row>
    <row r="32" spans="1:16" x14ac:dyDescent="0.25">
      <c r="A32" s="26">
        <v>14</v>
      </c>
      <c r="B32" s="26" t="s">
        <v>95</v>
      </c>
      <c r="C32" s="39" t="s">
        <v>115</v>
      </c>
      <c r="D32" s="60" t="s">
        <v>40</v>
      </c>
      <c r="E32" s="61">
        <v>8</v>
      </c>
      <c r="F32" s="43"/>
      <c r="G32" s="28"/>
      <c r="H32" s="28">
        <f t="shared" si="1"/>
        <v>0</v>
      </c>
      <c r="I32" s="42"/>
      <c r="J32" s="42">
        <f t="shared" si="2"/>
        <v>0</v>
      </c>
      <c r="K32" s="43">
        <f t="shared" si="3"/>
        <v>0</v>
      </c>
      <c r="L32" s="28">
        <f t="shared" si="4"/>
        <v>0</v>
      </c>
      <c r="M32" s="28">
        <f t="shared" si="5"/>
        <v>0</v>
      </c>
      <c r="N32" s="28">
        <f t="shared" si="6"/>
        <v>0</v>
      </c>
      <c r="O32" s="28">
        <f t="shared" si="7"/>
        <v>0</v>
      </c>
      <c r="P32" s="28">
        <f t="shared" si="8"/>
        <v>0</v>
      </c>
    </row>
    <row r="33" spans="1:16" x14ac:dyDescent="0.25">
      <c r="A33" s="26">
        <v>15</v>
      </c>
      <c r="B33" s="26" t="s">
        <v>95</v>
      </c>
      <c r="C33" s="39" t="s">
        <v>120</v>
      </c>
      <c r="D33" s="60" t="s">
        <v>40</v>
      </c>
      <c r="E33" s="61">
        <v>1</v>
      </c>
      <c r="F33" s="43"/>
      <c r="G33" s="28"/>
      <c r="H33" s="28">
        <f t="shared" si="1"/>
        <v>0</v>
      </c>
      <c r="I33" s="42"/>
      <c r="J33" s="42">
        <f t="shared" si="2"/>
        <v>0</v>
      </c>
      <c r="K33" s="43">
        <f t="shared" si="3"/>
        <v>0</v>
      </c>
      <c r="L33" s="28">
        <f t="shared" si="4"/>
        <v>0</v>
      </c>
      <c r="M33" s="28">
        <f t="shared" si="5"/>
        <v>0</v>
      </c>
      <c r="N33" s="28">
        <f t="shared" si="6"/>
        <v>0</v>
      </c>
      <c r="O33" s="28">
        <f t="shared" si="7"/>
        <v>0</v>
      </c>
      <c r="P33" s="28">
        <f t="shared" si="8"/>
        <v>0</v>
      </c>
    </row>
    <row r="34" spans="1:16" x14ac:dyDescent="0.25">
      <c r="A34" s="26">
        <v>16</v>
      </c>
      <c r="B34" s="26" t="s">
        <v>95</v>
      </c>
      <c r="C34" s="39" t="s">
        <v>110</v>
      </c>
      <c r="D34" s="60" t="s">
        <v>40</v>
      </c>
      <c r="E34" s="61">
        <v>11</v>
      </c>
      <c r="F34" s="43"/>
      <c r="G34" s="28"/>
      <c r="H34" s="28">
        <f t="shared" si="1"/>
        <v>0</v>
      </c>
      <c r="I34" s="42"/>
      <c r="J34" s="42">
        <f t="shared" si="2"/>
        <v>0</v>
      </c>
      <c r="K34" s="43">
        <f t="shared" si="3"/>
        <v>0</v>
      </c>
      <c r="L34" s="28">
        <f t="shared" si="4"/>
        <v>0</v>
      </c>
      <c r="M34" s="28">
        <f t="shared" si="5"/>
        <v>0</v>
      </c>
      <c r="N34" s="28">
        <f t="shared" si="6"/>
        <v>0</v>
      </c>
      <c r="O34" s="28">
        <f t="shared" si="7"/>
        <v>0</v>
      </c>
      <c r="P34" s="28">
        <f t="shared" si="8"/>
        <v>0</v>
      </c>
    </row>
    <row r="35" spans="1:16" x14ac:dyDescent="0.25">
      <c r="A35" s="26">
        <v>17</v>
      </c>
      <c r="B35" s="26" t="s">
        <v>95</v>
      </c>
      <c r="C35" s="39" t="s">
        <v>116</v>
      </c>
      <c r="D35" s="60" t="s">
        <v>40</v>
      </c>
      <c r="E35" s="61">
        <v>1</v>
      </c>
      <c r="F35" s="43"/>
      <c r="G35" s="28"/>
      <c r="H35" s="28">
        <f t="shared" si="1"/>
        <v>0</v>
      </c>
      <c r="I35" s="42"/>
      <c r="J35" s="42">
        <f t="shared" si="2"/>
        <v>0</v>
      </c>
      <c r="K35" s="43">
        <f t="shared" si="3"/>
        <v>0</v>
      </c>
      <c r="L35" s="28">
        <f t="shared" si="4"/>
        <v>0</v>
      </c>
      <c r="M35" s="28">
        <f t="shared" si="5"/>
        <v>0</v>
      </c>
      <c r="N35" s="28">
        <f t="shared" si="6"/>
        <v>0</v>
      </c>
      <c r="O35" s="28">
        <f t="shared" si="7"/>
        <v>0</v>
      </c>
      <c r="P35" s="28">
        <f t="shared" si="8"/>
        <v>0</v>
      </c>
    </row>
    <row r="36" spans="1:16" x14ac:dyDescent="0.25">
      <c r="A36" s="26">
        <v>18</v>
      </c>
      <c r="B36" s="26" t="s">
        <v>95</v>
      </c>
      <c r="C36" s="39" t="s">
        <v>111</v>
      </c>
      <c r="D36" s="60" t="s">
        <v>40</v>
      </c>
      <c r="E36" s="61">
        <v>2</v>
      </c>
      <c r="F36" s="43"/>
      <c r="G36" s="28"/>
      <c r="H36" s="28">
        <f t="shared" si="1"/>
        <v>0</v>
      </c>
      <c r="I36" s="42"/>
      <c r="J36" s="42">
        <f t="shared" si="2"/>
        <v>0</v>
      </c>
      <c r="K36" s="43">
        <f t="shared" si="3"/>
        <v>0</v>
      </c>
      <c r="L36" s="28">
        <f t="shared" si="4"/>
        <v>0</v>
      </c>
      <c r="M36" s="28">
        <f t="shared" si="5"/>
        <v>0</v>
      </c>
      <c r="N36" s="28">
        <f t="shared" si="6"/>
        <v>0</v>
      </c>
      <c r="O36" s="28">
        <f t="shared" si="7"/>
        <v>0</v>
      </c>
      <c r="P36" s="28">
        <f t="shared" si="8"/>
        <v>0</v>
      </c>
    </row>
    <row r="37" spans="1:16" x14ac:dyDescent="0.25">
      <c r="A37" s="26">
        <v>19</v>
      </c>
      <c r="B37" s="26" t="s">
        <v>95</v>
      </c>
      <c r="C37" s="39" t="s">
        <v>114</v>
      </c>
      <c r="D37" s="60" t="s">
        <v>40</v>
      </c>
      <c r="E37" s="61">
        <v>6</v>
      </c>
      <c r="F37" s="43"/>
      <c r="G37" s="28"/>
      <c r="H37" s="28">
        <f t="shared" si="1"/>
        <v>0</v>
      </c>
      <c r="I37" s="42"/>
      <c r="J37" s="42">
        <f t="shared" si="2"/>
        <v>0</v>
      </c>
      <c r="K37" s="43">
        <f t="shared" si="3"/>
        <v>0</v>
      </c>
      <c r="L37" s="28">
        <f t="shared" si="4"/>
        <v>0</v>
      </c>
      <c r="M37" s="28">
        <f t="shared" si="5"/>
        <v>0</v>
      </c>
      <c r="N37" s="28">
        <f t="shared" si="6"/>
        <v>0</v>
      </c>
      <c r="O37" s="28">
        <f t="shared" si="7"/>
        <v>0</v>
      </c>
      <c r="P37" s="28">
        <f t="shared" si="8"/>
        <v>0</v>
      </c>
    </row>
    <row r="38" spans="1:16" x14ac:dyDescent="0.25">
      <c r="A38" s="26">
        <v>20</v>
      </c>
      <c r="B38" s="26" t="s">
        <v>95</v>
      </c>
      <c r="C38" s="39" t="s">
        <v>117</v>
      </c>
      <c r="D38" s="60" t="s">
        <v>40</v>
      </c>
      <c r="E38" s="61">
        <v>7</v>
      </c>
      <c r="F38" s="43"/>
      <c r="G38" s="28"/>
      <c r="H38" s="28">
        <f t="shared" si="1"/>
        <v>0</v>
      </c>
      <c r="I38" s="42"/>
      <c r="J38" s="42">
        <f t="shared" si="2"/>
        <v>0</v>
      </c>
      <c r="K38" s="43">
        <f t="shared" si="3"/>
        <v>0</v>
      </c>
      <c r="L38" s="28">
        <f t="shared" si="4"/>
        <v>0</v>
      </c>
      <c r="M38" s="28">
        <f t="shared" si="5"/>
        <v>0</v>
      </c>
      <c r="N38" s="28">
        <f t="shared" si="6"/>
        <v>0</v>
      </c>
      <c r="O38" s="28">
        <f t="shared" si="7"/>
        <v>0</v>
      </c>
      <c r="P38" s="28">
        <f t="shared" si="8"/>
        <v>0</v>
      </c>
    </row>
    <row r="39" spans="1:16" x14ac:dyDescent="0.25">
      <c r="A39" s="26">
        <v>21</v>
      </c>
      <c r="B39" s="26" t="s">
        <v>95</v>
      </c>
      <c r="C39" s="39" t="s">
        <v>125</v>
      </c>
      <c r="D39" s="60" t="s">
        <v>40</v>
      </c>
      <c r="E39" s="61">
        <v>30</v>
      </c>
      <c r="F39" s="43"/>
      <c r="G39" s="28"/>
      <c r="H39" s="28">
        <f t="shared" si="1"/>
        <v>0</v>
      </c>
      <c r="I39" s="42"/>
      <c r="J39" s="42">
        <f t="shared" si="2"/>
        <v>0</v>
      </c>
      <c r="K39" s="43">
        <f t="shared" si="3"/>
        <v>0</v>
      </c>
      <c r="L39" s="28">
        <f t="shared" si="4"/>
        <v>0</v>
      </c>
      <c r="M39" s="28">
        <f t="shared" si="5"/>
        <v>0</v>
      </c>
      <c r="N39" s="28">
        <f t="shared" si="6"/>
        <v>0</v>
      </c>
      <c r="O39" s="28">
        <f t="shared" si="7"/>
        <v>0</v>
      </c>
      <c r="P39" s="28">
        <f t="shared" si="8"/>
        <v>0</v>
      </c>
    </row>
    <row r="40" spans="1:16" x14ac:dyDescent="0.25">
      <c r="A40" s="26">
        <v>22</v>
      </c>
      <c r="B40" s="26" t="s">
        <v>95</v>
      </c>
      <c r="C40" s="39" t="s">
        <v>124</v>
      </c>
      <c r="D40" s="60" t="s">
        <v>40</v>
      </c>
      <c r="E40" s="45">
        <v>210</v>
      </c>
      <c r="F40" s="43"/>
      <c r="G40" s="28"/>
      <c r="H40" s="28">
        <f t="shared" si="1"/>
        <v>0</v>
      </c>
      <c r="I40" s="42"/>
      <c r="J40" s="42">
        <f t="shared" si="2"/>
        <v>0</v>
      </c>
      <c r="K40" s="43">
        <f t="shared" si="3"/>
        <v>0</v>
      </c>
      <c r="L40" s="28">
        <f t="shared" si="4"/>
        <v>0</v>
      </c>
      <c r="M40" s="28">
        <f t="shared" si="5"/>
        <v>0</v>
      </c>
      <c r="N40" s="28">
        <f t="shared" si="6"/>
        <v>0</v>
      </c>
      <c r="O40" s="28">
        <f t="shared" si="7"/>
        <v>0</v>
      </c>
      <c r="P40" s="28">
        <f t="shared" si="8"/>
        <v>0</v>
      </c>
    </row>
    <row r="41" spans="1:16" x14ac:dyDescent="0.25">
      <c r="A41" s="26">
        <v>23</v>
      </c>
      <c r="B41" s="26" t="s">
        <v>95</v>
      </c>
      <c r="C41" s="39" t="s">
        <v>138</v>
      </c>
      <c r="D41" s="60" t="s">
        <v>40</v>
      </c>
      <c r="E41" s="45">
        <v>105</v>
      </c>
      <c r="F41" s="43"/>
      <c r="G41" s="28"/>
      <c r="H41" s="28">
        <f t="shared" si="1"/>
        <v>0</v>
      </c>
      <c r="I41" s="42"/>
      <c r="J41" s="42">
        <f t="shared" si="2"/>
        <v>0</v>
      </c>
      <c r="K41" s="43">
        <f t="shared" si="3"/>
        <v>0</v>
      </c>
      <c r="L41" s="28">
        <f t="shared" si="4"/>
        <v>0</v>
      </c>
      <c r="M41" s="28">
        <f t="shared" si="5"/>
        <v>0</v>
      </c>
      <c r="N41" s="28">
        <f t="shared" si="6"/>
        <v>0</v>
      </c>
      <c r="O41" s="28">
        <f t="shared" si="7"/>
        <v>0</v>
      </c>
      <c r="P41" s="28">
        <f t="shared" si="8"/>
        <v>0</v>
      </c>
    </row>
    <row r="42" spans="1:16" x14ac:dyDescent="0.25">
      <c r="A42" s="26">
        <v>24</v>
      </c>
      <c r="B42" s="26" t="s">
        <v>95</v>
      </c>
      <c r="C42" s="2" t="s">
        <v>137</v>
      </c>
      <c r="D42" s="60" t="s">
        <v>40</v>
      </c>
      <c r="E42" s="45">
        <v>210</v>
      </c>
      <c r="F42" s="43"/>
      <c r="G42" s="28"/>
      <c r="H42" s="28">
        <f t="shared" si="1"/>
        <v>0</v>
      </c>
      <c r="I42" s="42"/>
      <c r="J42" s="42">
        <f t="shared" si="2"/>
        <v>0</v>
      </c>
      <c r="K42" s="43">
        <f t="shared" si="3"/>
        <v>0</v>
      </c>
      <c r="L42" s="28">
        <f t="shared" si="4"/>
        <v>0</v>
      </c>
      <c r="M42" s="28">
        <f t="shared" si="5"/>
        <v>0</v>
      </c>
      <c r="N42" s="28">
        <f t="shared" si="6"/>
        <v>0</v>
      </c>
      <c r="O42" s="28">
        <f t="shared" si="7"/>
        <v>0</v>
      </c>
      <c r="P42" s="28">
        <f t="shared" si="8"/>
        <v>0</v>
      </c>
    </row>
    <row r="43" spans="1:16" x14ac:dyDescent="0.25">
      <c r="A43" s="26">
        <v>25</v>
      </c>
      <c r="B43" s="26" t="s">
        <v>95</v>
      </c>
      <c r="C43" s="40" t="s">
        <v>129</v>
      </c>
      <c r="D43" s="41" t="s">
        <v>98</v>
      </c>
      <c r="E43" s="42">
        <v>1</v>
      </c>
      <c r="F43" s="43"/>
      <c r="G43" s="28"/>
      <c r="H43" s="28">
        <f t="shared" si="1"/>
        <v>0</v>
      </c>
      <c r="I43" s="42"/>
      <c r="J43" s="42">
        <f t="shared" si="2"/>
        <v>0</v>
      </c>
      <c r="K43" s="43">
        <f t="shared" si="3"/>
        <v>0</v>
      </c>
      <c r="L43" s="28">
        <f t="shared" si="4"/>
        <v>0</v>
      </c>
      <c r="M43" s="28">
        <f t="shared" si="5"/>
        <v>0</v>
      </c>
      <c r="N43" s="28">
        <f t="shared" si="6"/>
        <v>0</v>
      </c>
      <c r="O43" s="28">
        <f t="shared" si="7"/>
        <v>0</v>
      </c>
      <c r="P43" s="28">
        <f t="shared" si="8"/>
        <v>0</v>
      </c>
    </row>
    <row r="44" spans="1:16" x14ac:dyDescent="0.25">
      <c r="A44" s="26"/>
      <c r="B44" s="27"/>
      <c r="C44" s="46" t="s">
        <v>79</v>
      </c>
      <c r="D44" s="27"/>
      <c r="E44" s="27"/>
      <c r="F44" s="27"/>
      <c r="G44" s="27"/>
      <c r="H44" s="27"/>
      <c r="I44" s="27"/>
      <c r="J44" s="27"/>
      <c r="K44" s="43"/>
      <c r="L44" s="47">
        <f>SUM(L18:L43)</f>
        <v>0</v>
      </c>
      <c r="M44" s="47">
        <f>SUM(M18:M43)</f>
        <v>0</v>
      </c>
      <c r="N44" s="47">
        <f>SUM(N18:N43)</f>
        <v>0</v>
      </c>
      <c r="O44" s="47">
        <f>SUM(O18:O43)</f>
        <v>0</v>
      </c>
      <c r="P44" s="47">
        <f>SUM(P18:P43)</f>
        <v>0</v>
      </c>
    </row>
    <row r="45" spans="1:16" x14ac:dyDescent="0.25">
      <c r="A45" s="48"/>
      <c r="B45" s="4"/>
      <c r="C45" s="4"/>
      <c r="D45" s="66" t="s">
        <v>100</v>
      </c>
      <c r="E45" s="67"/>
      <c r="F45" s="67"/>
      <c r="G45" s="67"/>
      <c r="H45" s="67"/>
      <c r="I45" s="67"/>
      <c r="J45" s="67"/>
      <c r="K45" s="68"/>
      <c r="L45" s="49">
        <f>L44</f>
        <v>0</v>
      </c>
      <c r="M45" s="49">
        <f>M44</f>
        <v>0</v>
      </c>
      <c r="N45" s="49">
        <f>N44</f>
        <v>0</v>
      </c>
      <c r="O45" s="49">
        <f>O44</f>
        <v>0</v>
      </c>
      <c r="P45" s="49">
        <f>P44</f>
        <v>0</v>
      </c>
    </row>
    <row r="46" spans="1:16" x14ac:dyDescent="0.25">
      <c r="A46" s="48"/>
      <c r="B46" s="4"/>
      <c r="C46" s="4"/>
      <c r="D46" s="4"/>
      <c r="E46" s="4"/>
      <c r="F46" s="4"/>
      <c r="G46" s="4"/>
      <c r="H46" s="77" t="s">
        <v>101</v>
      </c>
      <c r="I46" s="78"/>
      <c r="J46" s="78"/>
      <c r="K46" s="79"/>
      <c r="L46" s="50">
        <v>0.06</v>
      </c>
      <c r="M46" s="51"/>
      <c r="N46" s="51"/>
      <c r="O46" s="51"/>
      <c r="P46" s="52">
        <f>ROUND(P45*L46,2)</f>
        <v>0</v>
      </c>
    </row>
    <row r="47" spans="1:16" x14ac:dyDescent="0.25">
      <c r="A47" s="48"/>
      <c r="B47" s="4"/>
      <c r="C47" s="4"/>
      <c r="D47" s="4"/>
      <c r="E47" s="4"/>
      <c r="F47" s="4"/>
      <c r="G47" s="4"/>
      <c r="H47" s="66" t="s">
        <v>102</v>
      </c>
      <c r="I47" s="67"/>
      <c r="J47" s="67"/>
      <c r="K47" s="68"/>
      <c r="L47" s="51"/>
      <c r="M47" s="51"/>
      <c r="N47" s="51"/>
      <c r="O47" s="51"/>
      <c r="P47" s="52"/>
    </row>
    <row r="48" spans="1:16" x14ac:dyDescent="0.25">
      <c r="A48" s="48"/>
      <c r="B48" s="4"/>
      <c r="C48" s="4"/>
      <c r="D48" s="4"/>
      <c r="E48" s="4"/>
      <c r="F48" s="4"/>
      <c r="G48" s="4"/>
      <c r="H48" s="77" t="s">
        <v>103</v>
      </c>
      <c r="I48" s="78"/>
      <c r="J48" s="78"/>
      <c r="K48" s="79"/>
      <c r="L48" s="50">
        <v>0.06</v>
      </c>
      <c r="M48" s="51"/>
      <c r="N48" s="51"/>
      <c r="O48" s="51"/>
      <c r="P48" s="52">
        <f>ROUND(P45*L48,2)</f>
        <v>0</v>
      </c>
    </row>
    <row r="49" spans="1:16" x14ac:dyDescent="0.25">
      <c r="A49" s="48"/>
      <c r="B49" s="4"/>
      <c r="C49" s="4"/>
      <c r="D49" s="4"/>
      <c r="E49" s="4"/>
      <c r="F49" s="4"/>
      <c r="G49" s="4"/>
      <c r="H49" s="77" t="s">
        <v>79</v>
      </c>
      <c r="I49" s="78"/>
      <c r="J49" s="78"/>
      <c r="K49" s="79"/>
      <c r="L49" s="50"/>
      <c r="M49" s="51"/>
      <c r="N49" s="51"/>
      <c r="O49" s="51"/>
      <c r="P49" s="53">
        <f>ROUND(SUM(P45:P48),2)</f>
        <v>0</v>
      </c>
    </row>
    <row r="50" spans="1:16" x14ac:dyDescent="0.25">
      <c r="A50" s="5"/>
      <c r="B50" s="4"/>
      <c r="C50" s="54"/>
      <c r="D50" s="54"/>
      <c r="E50" s="54"/>
      <c r="F50" s="54"/>
      <c r="G50" s="4"/>
      <c r="H50" s="77" t="s">
        <v>104</v>
      </c>
      <c r="I50" s="78"/>
      <c r="J50" s="78"/>
      <c r="K50" s="79"/>
      <c r="L50" s="55">
        <v>0.21</v>
      </c>
      <c r="M50" s="29"/>
      <c r="N50" s="29"/>
      <c r="O50" s="29"/>
      <c r="P50" s="56">
        <f>ROUND(P49*L50,2)</f>
        <v>0</v>
      </c>
    </row>
    <row r="51" spans="1:16" x14ac:dyDescent="0.25">
      <c r="A51" s="48"/>
      <c r="B51" s="4"/>
      <c r="C51" s="54"/>
      <c r="D51" s="54"/>
      <c r="E51" s="54"/>
      <c r="F51" s="54"/>
      <c r="G51" s="4"/>
      <c r="H51" s="80" t="s">
        <v>105</v>
      </c>
      <c r="I51" s="80"/>
      <c r="J51" s="80"/>
      <c r="K51" s="80"/>
      <c r="L51" s="29"/>
      <c r="M51" s="29"/>
      <c r="N51" s="29"/>
      <c r="O51" s="29"/>
      <c r="P51" s="56">
        <f>ROUND(SUM(P49:P50),2)</f>
        <v>0</v>
      </c>
    </row>
    <row r="53" spans="1:16" x14ac:dyDescent="0.25">
      <c r="A53" s="34" t="s">
        <v>82</v>
      </c>
      <c r="B53" s="4"/>
      <c r="C53" s="57" t="s">
        <v>106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65" t="str">
        <f>Koptāme!C28</f>
        <v>11.02.2019.g.</v>
      </c>
      <c r="P53" s="65"/>
    </row>
    <row r="54" spans="1:16" x14ac:dyDescent="0.25">
      <c r="A54" s="48"/>
      <c r="B54" s="4"/>
      <c r="C54" s="75" t="s">
        <v>84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1:16" x14ac:dyDescent="0.25">
      <c r="A55" s="34" t="str">
        <f>Koptāme!A30</f>
        <v>Sertifikāta Nr.                            20-7419</v>
      </c>
      <c r="B55" s="4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</sheetData>
  <mergeCells count="14">
    <mergeCell ref="O53:P53"/>
    <mergeCell ref="C54:P54"/>
    <mergeCell ref="H46:K46"/>
    <mergeCell ref="H47:K47"/>
    <mergeCell ref="H48:K48"/>
    <mergeCell ref="H49:K49"/>
    <mergeCell ref="H50:K50"/>
    <mergeCell ref="H51:K51"/>
    <mergeCell ref="D45:K45"/>
    <mergeCell ref="A1:P1"/>
    <mergeCell ref="A3:P3"/>
    <mergeCell ref="A4:P4"/>
    <mergeCell ref="F14:K14"/>
    <mergeCell ref="L14:P14"/>
  </mergeCells>
  <pageMargins left="0.7" right="0.7" top="0.75" bottom="0.75" header="0.3" footer="0.3"/>
  <pageSetup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4" workbookViewId="0">
      <selection activeCell="I19" sqref="I19"/>
    </sheetView>
  </sheetViews>
  <sheetFormatPr defaultRowHeight="15" x14ac:dyDescent="0.25"/>
  <cols>
    <col min="1" max="1" width="5" customWidth="1"/>
    <col min="2" max="2" width="6.28515625" customWidth="1"/>
    <col min="3" max="3" width="45.7109375" customWidth="1"/>
    <col min="13" max="13" width="9.5703125" bestFit="1" customWidth="1"/>
    <col min="14" max="14" width="10" customWidth="1"/>
    <col min="16" max="16" width="9.5703125" customWidth="1"/>
  </cols>
  <sheetData>
    <row r="1" spans="1:16" x14ac:dyDescent="0.25">
      <c r="A1" s="69" t="s">
        <v>141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70" t="s">
        <v>142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72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x14ac:dyDescent="0.25">
      <c r="A5" s="1" t="str">
        <f>Koptāme!A13</f>
        <v>Būves nosaukums :    Dienesta viesnīca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tr">
        <f>Koptāme!A14</f>
        <v>Objekta nosaukums : Aizkraukles Arodvidusskola, Dienesta viesnīca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tr">
        <f>Koptāme!A15</f>
        <v>Būves adrese :          Bērzu iela 14, Aizkraukle, Aizkraukles pilsēta, LV-5101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 t="s">
        <v>0</v>
      </c>
      <c r="L10" s="1"/>
      <c r="M10" s="7">
        <f>P37</f>
        <v>0</v>
      </c>
      <c r="N10" s="8" t="s">
        <v>1</v>
      </c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"/>
      <c r="N11" s="8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 t="str">
        <f>Koptāme!B18</f>
        <v>Tāme sastādīta : 201.gada 11.februārī</v>
      </c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9"/>
      <c r="B14" s="9"/>
      <c r="C14" s="9"/>
      <c r="D14" s="9"/>
      <c r="E14" s="9"/>
      <c r="F14" s="74" t="s">
        <v>2</v>
      </c>
      <c r="G14" s="74"/>
      <c r="H14" s="74"/>
      <c r="I14" s="74"/>
      <c r="J14" s="74"/>
      <c r="K14" s="74"/>
      <c r="L14" s="74" t="s">
        <v>3</v>
      </c>
      <c r="M14" s="74"/>
      <c r="N14" s="74"/>
      <c r="O14" s="74"/>
      <c r="P14" s="74"/>
    </row>
    <row r="15" spans="1:16" ht="64.5" x14ac:dyDescent="0.25">
      <c r="A15" s="10" t="s">
        <v>4</v>
      </c>
      <c r="B15" s="10" t="s">
        <v>5</v>
      </c>
      <c r="C15" s="11" t="s">
        <v>37</v>
      </c>
      <c r="D15" s="10" t="s">
        <v>6</v>
      </c>
      <c r="E15" s="10" t="s">
        <v>7</v>
      </c>
      <c r="F15" s="12" t="s">
        <v>8</v>
      </c>
      <c r="G15" s="12" t="s">
        <v>9</v>
      </c>
      <c r="H15" s="12" t="s">
        <v>10</v>
      </c>
      <c r="I15" s="12" t="s">
        <v>38</v>
      </c>
      <c r="J15" s="12" t="s">
        <v>11</v>
      </c>
      <c r="K15" s="12" t="s">
        <v>12</v>
      </c>
      <c r="L15" s="12" t="s">
        <v>13</v>
      </c>
      <c r="M15" s="12" t="s">
        <v>14</v>
      </c>
      <c r="N15" s="12" t="s">
        <v>39</v>
      </c>
      <c r="O15" s="12" t="s">
        <v>15</v>
      </c>
      <c r="P15" s="12" t="s">
        <v>16</v>
      </c>
    </row>
    <row r="16" spans="1:16" x14ac:dyDescent="0.25">
      <c r="A16" s="13" t="s">
        <v>17</v>
      </c>
      <c r="B16" s="13" t="s">
        <v>18</v>
      </c>
      <c r="C16" s="13" t="s">
        <v>19</v>
      </c>
      <c r="D16" s="13" t="s">
        <v>20</v>
      </c>
      <c r="E16" s="13" t="s">
        <v>21</v>
      </c>
      <c r="F16" s="13" t="s">
        <v>22</v>
      </c>
      <c r="G16" s="13" t="s">
        <v>23</v>
      </c>
      <c r="H16" s="13" t="s">
        <v>24</v>
      </c>
      <c r="I16" s="13" t="s">
        <v>25</v>
      </c>
      <c r="J16" s="13" t="s">
        <v>26</v>
      </c>
      <c r="K16" s="13" t="s">
        <v>27</v>
      </c>
      <c r="L16" s="13" t="s">
        <v>28</v>
      </c>
      <c r="M16" s="13" t="s">
        <v>29</v>
      </c>
      <c r="N16" s="13" t="s">
        <v>30</v>
      </c>
      <c r="O16" s="13" t="s">
        <v>31</v>
      </c>
      <c r="P16" s="14" t="s">
        <v>32</v>
      </c>
    </row>
    <row r="17" spans="1:16" x14ac:dyDescent="0.25">
      <c r="A17" s="39"/>
      <c r="B17" s="39"/>
      <c r="C17" s="15" t="s">
        <v>144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25.5" x14ac:dyDescent="0.25">
      <c r="A18" s="26">
        <v>1</v>
      </c>
      <c r="B18" s="26" t="s">
        <v>95</v>
      </c>
      <c r="C18" s="40" t="s">
        <v>143</v>
      </c>
      <c r="D18" s="41" t="s">
        <v>69</v>
      </c>
      <c r="E18" s="42">
        <v>80</v>
      </c>
      <c r="F18" s="43"/>
      <c r="G18" s="28"/>
      <c r="H18" s="28">
        <f>ROUND(G18*F18,2)</f>
        <v>0</v>
      </c>
      <c r="I18" s="42"/>
      <c r="J18" s="42">
        <f t="shared" ref="J18" si="0">ROUND(H18*10%,2)</f>
        <v>0</v>
      </c>
      <c r="K18" s="43">
        <f>ROUND(J18+I18+H18,2)</f>
        <v>0</v>
      </c>
      <c r="L18" s="28">
        <f>ROUND(F18*E18,2)</f>
        <v>0</v>
      </c>
      <c r="M18" s="28">
        <f>ROUND(H18*E18,2)</f>
        <v>0</v>
      </c>
      <c r="N18" s="28">
        <f>ROUND(I18*E18,2)</f>
        <v>0</v>
      </c>
      <c r="O18" s="28">
        <f>ROUND(J18*E18,2)</f>
        <v>0</v>
      </c>
      <c r="P18" s="28">
        <f>ROUND(O18+N18+M18,2)</f>
        <v>0</v>
      </c>
    </row>
    <row r="19" spans="1:16" x14ac:dyDescent="0.25">
      <c r="A19" s="26"/>
      <c r="B19" s="26"/>
      <c r="C19" s="15" t="s">
        <v>97</v>
      </c>
      <c r="D19" s="41"/>
      <c r="E19" s="42"/>
      <c r="F19" s="43"/>
      <c r="G19" s="28"/>
      <c r="H19" s="28"/>
      <c r="I19" s="42"/>
      <c r="J19" s="42"/>
      <c r="K19" s="43"/>
      <c r="L19" s="28"/>
      <c r="M19" s="28"/>
      <c r="N19" s="28"/>
      <c r="O19" s="28"/>
      <c r="P19" s="28"/>
    </row>
    <row r="20" spans="1:16" x14ac:dyDescent="0.25">
      <c r="A20" s="26">
        <v>2</v>
      </c>
      <c r="B20" s="26" t="s">
        <v>95</v>
      </c>
      <c r="C20" s="39" t="s">
        <v>131</v>
      </c>
      <c r="D20" s="44" t="s">
        <v>69</v>
      </c>
      <c r="E20" s="45">
        <v>80</v>
      </c>
      <c r="F20" s="43"/>
      <c r="G20" s="28"/>
      <c r="H20" s="28">
        <f t="shared" ref="H20:H29" si="1">ROUND(G20*F20,2)</f>
        <v>0</v>
      </c>
      <c r="I20" s="44"/>
      <c r="J20" s="42">
        <f t="shared" ref="J20:J29" si="2">ROUND(H20*10%,2)</f>
        <v>0</v>
      </c>
      <c r="K20" s="43">
        <f t="shared" ref="K20:K29" si="3">ROUND(J20+I20+H20,2)</f>
        <v>0</v>
      </c>
      <c r="L20" s="28">
        <f t="shared" ref="L20:L29" si="4">ROUND(F20*E20,2)</f>
        <v>0</v>
      </c>
      <c r="M20" s="28">
        <f t="shared" ref="M20:M29" si="5">ROUND(H20*E20,2)</f>
        <v>0</v>
      </c>
      <c r="N20" s="28">
        <f t="shared" ref="N20:N29" si="6">ROUND(I20*E20,2)</f>
        <v>0</v>
      </c>
      <c r="O20" s="28">
        <f t="shared" ref="O20:O29" si="7">ROUND(J20*E20,2)</f>
        <v>0</v>
      </c>
      <c r="P20" s="28">
        <f t="shared" ref="P20:P29" si="8">ROUND(O20+N20+M20,2)</f>
        <v>0</v>
      </c>
    </row>
    <row r="21" spans="1:16" x14ac:dyDescent="0.25">
      <c r="A21" s="26">
        <v>3</v>
      </c>
      <c r="B21" s="26" t="s">
        <v>95</v>
      </c>
      <c r="C21" s="39" t="s">
        <v>132</v>
      </c>
      <c r="D21" s="44" t="s">
        <v>69</v>
      </c>
      <c r="E21" s="45">
        <v>80</v>
      </c>
      <c r="F21" s="43"/>
      <c r="G21" s="28"/>
      <c r="H21" s="28">
        <f t="shared" si="1"/>
        <v>0</v>
      </c>
      <c r="I21" s="44"/>
      <c r="J21" s="42">
        <f t="shared" si="2"/>
        <v>0</v>
      </c>
      <c r="K21" s="43">
        <f t="shared" si="3"/>
        <v>0</v>
      </c>
      <c r="L21" s="28">
        <f t="shared" si="4"/>
        <v>0</v>
      </c>
      <c r="M21" s="28">
        <f t="shared" si="5"/>
        <v>0</v>
      </c>
      <c r="N21" s="28">
        <f t="shared" si="6"/>
        <v>0</v>
      </c>
      <c r="O21" s="28">
        <f t="shared" si="7"/>
        <v>0</v>
      </c>
      <c r="P21" s="28">
        <f t="shared" si="8"/>
        <v>0</v>
      </c>
    </row>
    <row r="22" spans="1:16" x14ac:dyDescent="0.25">
      <c r="A22" s="26">
        <v>4</v>
      </c>
      <c r="B22" s="26" t="s">
        <v>95</v>
      </c>
      <c r="C22" s="39" t="s">
        <v>134</v>
      </c>
      <c r="D22" s="60" t="s">
        <v>40</v>
      </c>
      <c r="E22" s="61">
        <v>1</v>
      </c>
      <c r="F22" s="43"/>
      <c r="G22" s="28"/>
      <c r="H22" s="28">
        <f t="shared" si="1"/>
        <v>0</v>
      </c>
      <c r="I22" s="44"/>
      <c r="J22" s="42">
        <f t="shared" si="2"/>
        <v>0</v>
      </c>
      <c r="K22" s="43">
        <f t="shared" si="3"/>
        <v>0</v>
      </c>
      <c r="L22" s="28">
        <f t="shared" si="4"/>
        <v>0</v>
      </c>
      <c r="M22" s="28">
        <f t="shared" si="5"/>
        <v>0</v>
      </c>
      <c r="N22" s="28">
        <f t="shared" si="6"/>
        <v>0</v>
      </c>
      <c r="O22" s="28">
        <f t="shared" si="7"/>
        <v>0</v>
      </c>
      <c r="P22" s="28">
        <f t="shared" si="8"/>
        <v>0</v>
      </c>
    </row>
    <row r="23" spans="1:16" x14ac:dyDescent="0.25">
      <c r="A23" s="26">
        <v>5</v>
      </c>
      <c r="B23" s="26" t="s">
        <v>95</v>
      </c>
      <c r="C23" s="39" t="s">
        <v>133</v>
      </c>
      <c r="D23" s="60" t="s">
        <v>40</v>
      </c>
      <c r="E23" s="61">
        <v>6</v>
      </c>
      <c r="F23" s="43"/>
      <c r="G23" s="28"/>
      <c r="H23" s="28">
        <f t="shared" si="1"/>
        <v>0</v>
      </c>
      <c r="I23" s="44"/>
      <c r="J23" s="42">
        <f t="shared" si="2"/>
        <v>0</v>
      </c>
      <c r="K23" s="43">
        <f t="shared" si="3"/>
        <v>0</v>
      </c>
      <c r="L23" s="28">
        <f t="shared" si="4"/>
        <v>0</v>
      </c>
      <c r="M23" s="28">
        <f t="shared" si="5"/>
        <v>0</v>
      </c>
      <c r="N23" s="28">
        <f t="shared" si="6"/>
        <v>0</v>
      </c>
      <c r="O23" s="28">
        <f t="shared" si="7"/>
        <v>0</v>
      </c>
      <c r="P23" s="28">
        <f t="shared" si="8"/>
        <v>0</v>
      </c>
    </row>
    <row r="24" spans="1:16" x14ac:dyDescent="0.25">
      <c r="A24" s="26">
        <v>6</v>
      </c>
      <c r="B24" s="26" t="s">
        <v>95</v>
      </c>
      <c r="C24" s="39" t="s">
        <v>135</v>
      </c>
      <c r="D24" s="60" t="s">
        <v>40</v>
      </c>
      <c r="E24" s="61">
        <v>1</v>
      </c>
      <c r="F24" s="43"/>
      <c r="G24" s="28"/>
      <c r="H24" s="28">
        <f t="shared" si="1"/>
        <v>0</v>
      </c>
      <c r="I24" s="44"/>
      <c r="J24" s="42">
        <f t="shared" si="2"/>
        <v>0</v>
      </c>
      <c r="K24" s="43">
        <f t="shared" si="3"/>
        <v>0</v>
      </c>
      <c r="L24" s="28">
        <f t="shared" si="4"/>
        <v>0</v>
      </c>
      <c r="M24" s="28">
        <f t="shared" si="5"/>
        <v>0</v>
      </c>
      <c r="N24" s="28">
        <f t="shared" si="6"/>
        <v>0</v>
      </c>
      <c r="O24" s="28">
        <f t="shared" si="7"/>
        <v>0</v>
      </c>
      <c r="P24" s="28">
        <f t="shared" si="8"/>
        <v>0</v>
      </c>
    </row>
    <row r="25" spans="1:16" x14ac:dyDescent="0.25">
      <c r="A25" s="26">
        <v>7</v>
      </c>
      <c r="B25" s="26" t="s">
        <v>95</v>
      </c>
      <c r="C25" s="39" t="s">
        <v>136</v>
      </c>
      <c r="D25" s="60" t="s">
        <v>40</v>
      </c>
      <c r="E25" s="61">
        <v>30</v>
      </c>
      <c r="F25" s="43"/>
      <c r="G25" s="28"/>
      <c r="H25" s="28">
        <f t="shared" si="1"/>
        <v>0</v>
      </c>
      <c r="I25" s="44"/>
      <c r="J25" s="42">
        <f t="shared" si="2"/>
        <v>0</v>
      </c>
      <c r="K25" s="43">
        <f t="shared" si="3"/>
        <v>0</v>
      </c>
      <c r="L25" s="28">
        <f t="shared" si="4"/>
        <v>0</v>
      </c>
      <c r="M25" s="28">
        <f t="shared" si="5"/>
        <v>0</v>
      </c>
      <c r="N25" s="28">
        <f t="shared" si="6"/>
        <v>0</v>
      </c>
      <c r="O25" s="28">
        <f t="shared" si="7"/>
        <v>0</v>
      </c>
      <c r="P25" s="28">
        <f t="shared" si="8"/>
        <v>0</v>
      </c>
    </row>
    <row r="26" spans="1:16" x14ac:dyDescent="0.25">
      <c r="A26" s="26">
        <v>8</v>
      </c>
      <c r="B26" s="26" t="s">
        <v>95</v>
      </c>
      <c r="C26" s="39" t="s">
        <v>139</v>
      </c>
      <c r="D26" s="60" t="s">
        <v>40</v>
      </c>
      <c r="E26" s="45">
        <v>210</v>
      </c>
      <c r="F26" s="43"/>
      <c r="G26" s="28"/>
      <c r="H26" s="28">
        <f t="shared" si="1"/>
        <v>0</v>
      </c>
      <c r="I26" s="44"/>
      <c r="J26" s="42">
        <f t="shared" si="2"/>
        <v>0</v>
      </c>
      <c r="K26" s="43">
        <f t="shared" si="3"/>
        <v>0</v>
      </c>
      <c r="L26" s="28">
        <f t="shared" si="4"/>
        <v>0</v>
      </c>
      <c r="M26" s="28">
        <f t="shared" si="5"/>
        <v>0</v>
      </c>
      <c r="N26" s="28">
        <f t="shared" si="6"/>
        <v>0</v>
      </c>
      <c r="O26" s="28">
        <f t="shared" si="7"/>
        <v>0</v>
      </c>
      <c r="P26" s="28">
        <f t="shared" si="8"/>
        <v>0</v>
      </c>
    </row>
    <row r="27" spans="1:16" x14ac:dyDescent="0.25">
      <c r="A27" s="26">
        <v>9</v>
      </c>
      <c r="B27" s="26" t="s">
        <v>95</v>
      </c>
      <c r="C27" s="39" t="s">
        <v>138</v>
      </c>
      <c r="D27" s="60" t="s">
        <v>40</v>
      </c>
      <c r="E27" s="45">
        <v>105</v>
      </c>
      <c r="F27" s="43"/>
      <c r="G27" s="28"/>
      <c r="H27" s="28">
        <f t="shared" si="1"/>
        <v>0</v>
      </c>
      <c r="I27" s="44"/>
      <c r="J27" s="42">
        <f t="shared" si="2"/>
        <v>0</v>
      </c>
      <c r="K27" s="43">
        <f t="shared" si="3"/>
        <v>0</v>
      </c>
      <c r="L27" s="28">
        <f t="shared" si="4"/>
        <v>0</v>
      </c>
      <c r="M27" s="28">
        <f t="shared" si="5"/>
        <v>0</v>
      </c>
      <c r="N27" s="28">
        <f t="shared" si="6"/>
        <v>0</v>
      </c>
      <c r="O27" s="28">
        <f t="shared" si="7"/>
        <v>0</v>
      </c>
      <c r="P27" s="28">
        <f t="shared" si="8"/>
        <v>0</v>
      </c>
    </row>
    <row r="28" spans="1:16" x14ac:dyDescent="0.25">
      <c r="A28" s="26">
        <v>10</v>
      </c>
      <c r="B28" s="26" t="s">
        <v>95</v>
      </c>
      <c r="C28" s="39" t="s">
        <v>137</v>
      </c>
      <c r="D28" s="60" t="s">
        <v>40</v>
      </c>
      <c r="E28" s="45">
        <v>210</v>
      </c>
      <c r="F28" s="43"/>
      <c r="G28" s="28"/>
      <c r="H28" s="28">
        <f t="shared" si="1"/>
        <v>0</v>
      </c>
      <c r="I28" s="44"/>
      <c r="J28" s="42">
        <f t="shared" si="2"/>
        <v>0</v>
      </c>
      <c r="K28" s="43">
        <f t="shared" si="3"/>
        <v>0</v>
      </c>
      <c r="L28" s="28">
        <f t="shared" si="4"/>
        <v>0</v>
      </c>
      <c r="M28" s="28">
        <f t="shared" si="5"/>
        <v>0</v>
      </c>
      <c r="N28" s="28">
        <f t="shared" si="6"/>
        <v>0</v>
      </c>
      <c r="O28" s="28">
        <f t="shared" si="7"/>
        <v>0</v>
      </c>
      <c r="P28" s="28">
        <f t="shared" si="8"/>
        <v>0</v>
      </c>
    </row>
    <row r="29" spans="1:16" x14ac:dyDescent="0.25">
      <c r="A29" s="26">
        <v>11</v>
      </c>
      <c r="B29" s="26" t="s">
        <v>95</v>
      </c>
      <c r="C29" s="40" t="s">
        <v>129</v>
      </c>
      <c r="D29" s="41" t="s">
        <v>98</v>
      </c>
      <c r="E29" s="42">
        <v>1</v>
      </c>
      <c r="F29" s="43"/>
      <c r="G29" s="28"/>
      <c r="H29" s="28">
        <f t="shared" si="1"/>
        <v>0</v>
      </c>
      <c r="I29" s="42"/>
      <c r="J29" s="42">
        <f t="shared" si="2"/>
        <v>0</v>
      </c>
      <c r="K29" s="43">
        <f t="shared" si="3"/>
        <v>0</v>
      </c>
      <c r="L29" s="28">
        <f t="shared" si="4"/>
        <v>0</v>
      </c>
      <c r="M29" s="28">
        <f t="shared" si="5"/>
        <v>0</v>
      </c>
      <c r="N29" s="28">
        <f t="shared" si="6"/>
        <v>0</v>
      </c>
      <c r="O29" s="28">
        <f t="shared" si="7"/>
        <v>0</v>
      </c>
      <c r="P29" s="28">
        <f t="shared" si="8"/>
        <v>0</v>
      </c>
    </row>
    <row r="30" spans="1:16" x14ac:dyDescent="0.25">
      <c r="A30" s="26"/>
      <c r="B30" s="27"/>
      <c r="C30" s="46" t="s">
        <v>79</v>
      </c>
      <c r="D30" s="27"/>
      <c r="E30" s="27"/>
      <c r="F30" s="27"/>
      <c r="G30" s="27"/>
      <c r="H30" s="27"/>
      <c r="I30" s="27"/>
      <c r="J30" s="27"/>
      <c r="K30" s="43"/>
      <c r="L30" s="47">
        <f>SUM(L18:L29)</f>
        <v>0</v>
      </c>
      <c r="M30" s="47">
        <f>SUM(M18:M29)</f>
        <v>0</v>
      </c>
      <c r="N30" s="47">
        <f>SUM(N18:N29)</f>
        <v>0</v>
      </c>
      <c r="O30" s="47">
        <f>SUM(O18:O29)</f>
        <v>0</v>
      </c>
      <c r="P30" s="47">
        <f>SUM(P18:P29)</f>
        <v>0</v>
      </c>
    </row>
    <row r="31" spans="1:16" x14ac:dyDescent="0.25">
      <c r="A31" s="48"/>
      <c r="B31" s="4"/>
      <c r="C31" s="4"/>
      <c r="D31" s="66" t="s">
        <v>100</v>
      </c>
      <c r="E31" s="67"/>
      <c r="F31" s="67"/>
      <c r="G31" s="67"/>
      <c r="H31" s="67"/>
      <c r="I31" s="67"/>
      <c r="J31" s="67"/>
      <c r="K31" s="68"/>
      <c r="L31" s="49">
        <f>L30</f>
        <v>0</v>
      </c>
      <c r="M31" s="49">
        <f>M30</f>
        <v>0</v>
      </c>
      <c r="N31" s="49">
        <f>N30</f>
        <v>0</v>
      </c>
      <c r="O31" s="49">
        <f>O30</f>
        <v>0</v>
      </c>
      <c r="P31" s="49">
        <f>P30</f>
        <v>0</v>
      </c>
    </row>
    <row r="32" spans="1:16" x14ac:dyDescent="0.25">
      <c r="A32" s="48"/>
      <c r="B32" s="4"/>
      <c r="C32" s="4"/>
      <c r="D32" s="4"/>
      <c r="E32" s="4"/>
      <c r="F32" s="4"/>
      <c r="G32" s="4"/>
      <c r="H32" s="77" t="s">
        <v>101</v>
      </c>
      <c r="I32" s="78"/>
      <c r="J32" s="78"/>
      <c r="K32" s="79"/>
      <c r="L32" s="50">
        <v>0.06</v>
      </c>
      <c r="M32" s="51"/>
      <c r="N32" s="51"/>
      <c r="O32" s="51"/>
      <c r="P32" s="52">
        <f>ROUND(P31*L32,2)</f>
        <v>0</v>
      </c>
    </row>
    <row r="33" spans="1:16" x14ac:dyDescent="0.25">
      <c r="A33" s="48"/>
      <c r="B33" s="4"/>
      <c r="C33" s="4"/>
      <c r="D33" s="4"/>
      <c r="E33" s="4"/>
      <c r="F33" s="4"/>
      <c r="G33" s="4"/>
      <c r="H33" s="66" t="s">
        <v>102</v>
      </c>
      <c r="I33" s="67"/>
      <c r="J33" s="67"/>
      <c r="K33" s="68"/>
      <c r="L33" s="51"/>
      <c r="M33" s="51"/>
      <c r="N33" s="51"/>
      <c r="O33" s="51"/>
      <c r="P33" s="52"/>
    </row>
    <row r="34" spans="1:16" x14ac:dyDescent="0.25">
      <c r="A34" s="48"/>
      <c r="B34" s="4"/>
      <c r="C34" s="4"/>
      <c r="D34" s="4"/>
      <c r="E34" s="4"/>
      <c r="F34" s="4"/>
      <c r="G34" s="4"/>
      <c r="H34" s="77" t="s">
        <v>103</v>
      </c>
      <c r="I34" s="78"/>
      <c r="J34" s="78"/>
      <c r="K34" s="79"/>
      <c r="L34" s="50">
        <v>0.06</v>
      </c>
      <c r="M34" s="51"/>
      <c r="N34" s="51"/>
      <c r="O34" s="51"/>
      <c r="P34" s="52">
        <f>ROUND(P31*L34,2)</f>
        <v>0</v>
      </c>
    </row>
    <row r="35" spans="1:16" x14ac:dyDescent="0.25">
      <c r="A35" s="48"/>
      <c r="B35" s="4"/>
      <c r="C35" s="4"/>
      <c r="D35" s="4"/>
      <c r="E35" s="4"/>
      <c r="F35" s="4"/>
      <c r="G35" s="4"/>
      <c r="H35" s="77" t="s">
        <v>79</v>
      </c>
      <c r="I35" s="78"/>
      <c r="J35" s="78"/>
      <c r="K35" s="79"/>
      <c r="L35" s="50"/>
      <c r="M35" s="51"/>
      <c r="N35" s="51"/>
      <c r="O35" s="51"/>
      <c r="P35" s="53">
        <f>ROUND(SUM(P31:P34),2)</f>
        <v>0</v>
      </c>
    </row>
    <row r="36" spans="1:16" x14ac:dyDescent="0.25">
      <c r="A36" s="5"/>
      <c r="B36" s="4"/>
      <c r="C36" s="54"/>
      <c r="D36" s="54"/>
      <c r="E36" s="54"/>
      <c r="F36" s="54"/>
      <c r="G36" s="4"/>
      <c r="H36" s="77" t="s">
        <v>104</v>
      </c>
      <c r="I36" s="78"/>
      <c r="J36" s="78"/>
      <c r="K36" s="79"/>
      <c r="L36" s="55">
        <v>0.21</v>
      </c>
      <c r="M36" s="29"/>
      <c r="N36" s="29"/>
      <c r="O36" s="29"/>
      <c r="P36" s="56">
        <f>ROUND(P35*L36,2)</f>
        <v>0</v>
      </c>
    </row>
    <row r="37" spans="1:16" x14ac:dyDescent="0.25">
      <c r="A37" s="48"/>
      <c r="B37" s="4"/>
      <c r="C37" s="54"/>
      <c r="D37" s="54"/>
      <c r="E37" s="54"/>
      <c r="F37" s="54"/>
      <c r="G37" s="4"/>
      <c r="H37" s="80" t="s">
        <v>105</v>
      </c>
      <c r="I37" s="80"/>
      <c r="J37" s="80"/>
      <c r="K37" s="80"/>
      <c r="L37" s="29"/>
      <c r="M37" s="29"/>
      <c r="N37" s="29"/>
      <c r="O37" s="29"/>
      <c r="P37" s="56">
        <f>ROUND(SUM(P35:P36),2)</f>
        <v>0</v>
      </c>
    </row>
    <row r="39" spans="1:16" x14ac:dyDescent="0.25">
      <c r="A39" s="34" t="s">
        <v>82</v>
      </c>
      <c r="B39" s="4"/>
      <c r="C39" s="57" t="s">
        <v>106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65" t="str">
        <f>Koptāme!C28</f>
        <v>11.02.2019.g.</v>
      </c>
      <c r="P39" s="65"/>
    </row>
    <row r="40" spans="1:16" x14ac:dyDescent="0.25">
      <c r="A40" s="48"/>
      <c r="B40" s="4"/>
      <c r="C40" s="75" t="s">
        <v>84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6" x14ac:dyDescent="0.25">
      <c r="A41" s="34" t="str">
        <f>Koptāme!A30</f>
        <v>Sertifikāta Nr.                            20-7419</v>
      </c>
      <c r="B41" s="4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14">
    <mergeCell ref="O39:P39"/>
    <mergeCell ref="C40:P40"/>
    <mergeCell ref="H32:K32"/>
    <mergeCell ref="H33:K33"/>
    <mergeCell ref="H34:K34"/>
    <mergeCell ref="H35:K35"/>
    <mergeCell ref="H36:K36"/>
    <mergeCell ref="H37:K37"/>
    <mergeCell ref="D31:K31"/>
    <mergeCell ref="A1:P1"/>
    <mergeCell ref="A3:P3"/>
    <mergeCell ref="A4:P4"/>
    <mergeCell ref="F14:K14"/>
    <mergeCell ref="L14:P14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Koptāme</vt:lpstr>
      <vt:lpstr>Ū1</vt:lpstr>
      <vt:lpstr>S1</vt:lpstr>
      <vt:lpstr>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darbs</dc:creator>
  <cp:lastModifiedBy>User</cp:lastModifiedBy>
  <cp:lastPrinted>2019-02-09T16:35:29Z</cp:lastPrinted>
  <dcterms:created xsi:type="dcterms:W3CDTF">2019-02-09T08:40:34Z</dcterms:created>
  <dcterms:modified xsi:type="dcterms:W3CDTF">2019-05-09T09:43:58Z</dcterms:modified>
</cp:coreProperties>
</file>